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VOKAT\DATEN\WINWORD\RA\Drachenflotte\Bestenliste\2025\"/>
    </mc:Choice>
  </mc:AlternateContent>
  <xr:revisionPtr revIDLastSave="0" documentId="13_ncr:1_{11C8A0AA-1595-496B-B029-AF822F583E1C}" xr6:coauthVersionLast="47" xr6:coauthVersionMax="47" xr10:uidLastSave="{00000000-0000-0000-0000-000000000000}"/>
  <bookViews>
    <workbookView xWindow="3420" yWindow="1440" windowWidth="32595" windowHeight="16125" tabRatio="901" xr2:uid="{5644855B-7BC9-436B-8CF6-E065966BCC61}"/>
  </bookViews>
  <sheets>
    <sheet name="AUT Bestenliste" sheetId="2" r:id="rId1"/>
    <sheet name="Attersee Dragon Challenge" sheetId="6" r:id="rId2"/>
    <sheet name="Wolfgangsee Dragon Challenge" sheetId="7" r:id="rId3"/>
    <sheet name="Salzkammergutpreis" sheetId="8" r:id="rId4"/>
    <sheet name="Drachen International Challenge" sheetId="9" r:id="rId5"/>
    <sheet name="Namen" sheetId="4" r:id="rId6"/>
    <sheet name="xxx" sheetId="10" r:id="rId7"/>
  </sheets>
  <definedNames>
    <definedName name="_xlnm._FilterDatabase" localSheetId="1" hidden="1">'Attersee Dragon Challenge'!$A$5:$C$6</definedName>
    <definedName name="_xlnm._FilterDatabase" localSheetId="0" hidden="1">'AUT Bestenliste'!$A$9:$E$10</definedName>
    <definedName name="_xlnm._FilterDatabase" localSheetId="4" hidden="1">'Drachen International Challenge'!$A$7:$C$8</definedName>
    <definedName name="_xlnm._FilterDatabase" localSheetId="3" hidden="1">Salzkammergutpreis!$A$7:$C$8</definedName>
    <definedName name="_xlnm._FilterDatabase" localSheetId="2" hidden="1">'Wolfgangsee Dragon Challenge'!$A$5:$C$6</definedName>
    <definedName name="Andresen_Aksel" localSheetId="1">'Attersee Dragon Challenge'!$B$7:$B$40</definedName>
    <definedName name="Andresen_Aksel" localSheetId="4">'Drachen International Challenge'!$B$9:$B$17</definedName>
    <definedName name="Andresen_Aksel" localSheetId="3">Salzkammergutpreis!$B$9:$B$45</definedName>
    <definedName name="Andresen_Aksel" localSheetId="2">'Wolfgangsee Dragon Challenge'!$B$7:$B$40</definedName>
    <definedName name="Andresen_Aksel">'AUT Bestenliste'!$B$11:$B$27</definedName>
    <definedName name="Andresen_Aksel___UYCWg___DEN_425">Namen!$A$2:$A$48</definedName>
    <definedName name="Steuerleute___Club___Boot" localSheetId="1">'Attersee Dragon Challenge'!$B$6</definedName>
    <definedName name="Steuerleute___Club___Boot" localSheetId="4">'Drachen International Challenge'!$B$8</definedName>
    <definedName name="Steuerleute___Club___Boot" localSheetId="3">Salzkammergutpreis!$B$8</definedName>
    <definedName name="Steuerleute___Club___Boot" localSheetId="2">'Wolfgangsee Dragon Challenge'!$B$6</definedName>
    <definedName name="Steuerleute___Club___Boot">'AUT Bestenliste'!$B$10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2" l="1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F129" i="4"/>
  <c r="F130" i="4"/>
  <c r="F131" i="4"/>
  <c r="F127" i="4"/>
  <c r="F128" i="4"/>
  <c r="W33" i="2"/>
  <c r="V33" i="2"/>
  <c r="W55" i="2"/>
  <c r="W56" i="2"/>
  <c r="W61" i="2"/>
  <c r="W62" i="2"/>
  <c r="W64" i="2"/>
  <c r="W50" i="2"/>
  <c r="W51" i="2"/>
  <c r="W65" i="2"/>
  <c r="W66" i="2"/>
  <c r="W67" i="2"/>
  <c r="W68" i="2"/>
  <c r="W69" i="2"/>
  <c r="W70" i="2"/>
  <c r="W71" i="2"/>
  <c r="V55" i="2"/>
  <c r="V50" i="2"/>
  <c r="V51" i="2"/>
  <c r="V57" i="2"/>
  <c r="W57" i="2" s="1"/>
  <c r="V58" i="2"/>
  <c r="W58" i="2" s="1"/>
  <c r="V60" i="2"/>
  <c r="W60" i="2" s="1"/>
  <c r="V63" i="2"/>
  <c r="W63" i="2" s="1"/>
  <c r="V65" i="2"/>
  <c r="V66" i="2"/>
  <c r="V67" i="2"/>
  <c r="V68" i="2"/>
  <c r="A60" i="4"/>
  <c r="W26" i="2"/>
  <c r="V26" i="2"/>
  <c r="V16" i="2"/>
  <c r="W16" i="2" s="1"/>
  <c r="AJ17" i="9"/>
  <c r="AI17" i="9"/>
  <c r="AJ16" i="9"/>
  <c r="AI16" i="9"/>
  <c r="AI9" i="9"/>
  <c r="AJ9" i="9" s="1"/>
  <c r="AJ12" i="9"/>
  <c r="AI12" i="9"/>
  <c r="AJ15" i="9"/>
  <c r="AI15" i="9"/>
  <c r="AJ14" i="9"/>
  <c r="AI14" i="9"/>
  <c r="AJ13" i="9"/>
  <c r="AI13" i="9"/>
  <c r="AJ8" i="9"/>
  <c r="AI8" i="9"/>
  <c r="AJ10" i="9"/>
  <c r="AI10" i="9"/>
  <c r="AJ11" i="9"/>
  <c r="AI11" i="9"/>
  <c r="AF17" i="9"/>
  <c r="AE17" i="9"/>
  <c r="AF16" i="9"/>
  <c r="AE16" i="9"/>
  <c r="AE9" i="9"/>
  <c r="AF9" i="9" s="1"/>
  <c r="AF12" i="9"/>
  <c r="AE12" i="9"/>
  <c r="AF15" i="9"/>
  <c r="AE15" i="9"/>
  <c r="AF14" i="9"/>
  <c r="AE14" i="9"/>
  <c r="AF13" i="9"/>
  <c r="AE13" i="9"/>
  <c r="AF8" i="9"/>
  <c r="AE8" i="9"/>
  <c r="AF10" i="9"/>
  <c r="AE10" i="9"/>
  <c r="AF11" i="9"/>
  <c r="AE11" i="9"/>
  <c r="AA8" i="9"/>
  <c r="AB8" i="9"/>
  <c r="AA13" i="9"/>
  <c r="AB13" i="9"/>
  <c r="AA14" i="9"/>
  <c r="AB14" i="9"/>
  <c r="AA15" i="9"/>
  <c r="AB15" i="9"/>
  <c r="AA12" i="9"/>
  <c r="AB12" i="9"/>
  <c r="AA9" i="9"/>
  <c r="AB9" i="9"/>
  <c r="AA16" i="9"/>
  <c r="AB16" i="9"/>
  <c r="S8" i="9"/>
  <c r="T8" i="9"/>
  <c r="S13" i="9"/>
  <c r="T13" i="9"/>
  <c r="S14" i="9"/>
  <c r="T14" i="9"/>
  <c r="O8" i="9"/>
  <c r="P8" i="9"/>
  <c r="O13" i="9"/>
  <c r="P13" i="9"/>
  <c r="O14" i="9"/>
  <c r="P14" i="9"/>
  <c r="O15" i="9"/>
  <c r="P15" i="9"/>
  <c r="G8" i="9"/>
  <c r="H8" i="9"/>
  <c r="G13" i="9"/>
  <c r="H13" i="9" s="1"/>
  <c r="G14" i="9"/>
  <c r="H14" i="9" s="1"/>
  <c r="G15" i="9"/>
  <c r="H15" i="9" s="1"/>
  <c r="G12" i="9"/>
  <c r="H12" i="9"/>
  <c r="G9" i="9"/>
  <c r="H9" i="9"/>
  <c r="G16" i="9"/>
  <c r="H16" i="9"/>
  <c r="S31" i="8" l="1"/>
  <c r="T31" i="8" s="1"/>
  <c r="S17" i="8"/>
  <c r="T17" i="8" s="1"/>
  <c r="S24" i="8"/>
  <c r="T24" i="8"/>
  <c r="S26" i="8"/>
  <c r="T26" i="8" s="1"/>
  <c r="S27" i="8"/>
  <c r="T27" i="8"/>
  <c r="S32" i="8"/>
  <c r="T32" i="8" s="1"/>
  <c r="S34" i="8"/>
  <c r="T34" i="8" s="1"/>
  <c r="O32" i="8"/>
  <c r="P32" i="8"/>
  <c r="O34" i="8"/>
  <c r="P34" i="8"/>
  <c r="O31" i="8"/>
  <c r="P31" i="8"/>
  <c r="A59" i="4" l="1"/>
  <c r="R16" i="2"/>
  <c r="S16" i="2" s="1"/>
  <c r="A58" i="4"/>
  <c r="AT33" i="2"/>
  <c r="AU33" i="2" s="1"/>
  <c r="O41" i="2"/>
  <c r="O38" i="2"/>
  <c r="O37" i="2"/>
  <c r="O49" i="2"/>
  <c r="O52" i="2"/>
  <c r="O39" i="2"/>
  <c r="O53" i="2"/>
  <c r="O61" i="2"/>
  <c r="O46" i="2"/>
  <c r="O47" i="2"/>
  <c r="O54" i="2"/>
  <c r="O64" i="2"/>
  <c r="O45" i="2"/>
  <c r="O50" i="2"/>
  <c r="O51" i="2"/>
  <c r="O57" i="2"/>
  <c r="O67" i="2"/>
  <c r="O62" i="2"/>
  <c r="O68" i="2"/>
  <c r="O69" i="2"/>
  <c r="O70" i="2"/>
  <c r="O71" i="2"/>
  <c r="O72" i="2"/>
  <c r="O73" i="2"/>
  <c r="O74" i="2"/>
  <c r="O75" i="2"/>
  <c r="O58" i="2"/>
  <c r="O60" i="2"/>
  <c r="O63" i="2"/>
  <c r="O65" i="2"/>
  <c r="O66" i="2"/>
  <c r="N68" i="2"/>
  <c r="N66" i="2"/>
  <c r="N55" i="2"/>
  <c r="O55" i="2" s="1"/>
  <c r="N50" i="2"/>
  <c r="N51" i="2"/>
  <c r="N57" i="2"/>
  <c r="J68" i="2"/>
  <c r="J66" i="2"/>
  <c r="J55" i="2"/>
  <c r="J50" i="2"/>
  <c r="J51" i="2"/>
  <c r="J57" i="2"/>
  <c r="J16" i="2"/>
  <c r="K20" i="2"/>
  <c r="N56" i="2"/>
  <c r="O56" i="2" s="1"/>
  <c r="N59" i="2"/>
  <c r="O59" i="2" s="1"/>
  <c r="N75" i="2"/>
  <c r="N74" i="2"/>
  <c r="N73" i="2"/>
  <c r="N72" i="2"/>
  <c r="N71" i="2"/>
  <c r="N70" i="2"/>
  <c r="N69" i="2"/>
  <c r="N62" i="2"/>
  <c r="N67" i="2"/>
  <c r="N65" i="2"/>
  <c r="N63" i="2"/>
  <c r="N60" i="2"/>
  <c r="N58" i="2"/>
  <c r="N48" i="2"/>
  <c r="O48" i="2" s="1"/>
  <c r="N45" i="2"/>
  <c r="N64" i="2"/>
  <c r="N54" i="2"/>
  <c r="N47" i="2"/>
  <c r="N46" i="2"/>
  <c r="N61" i="2"/>
  <c r="N53" i="2"/>
  <c r="N39" i="2"/>
  <c r="N44" i="2"/>
  <c r="O44" i="2" s="1"/>
  <c r="N42" i="2"/>
  <c r="O42" i="2" s="1"/>
  <c r="N52" i="2"/>
  <c r="N49" i="2"/>
  <c r="N37" i="2"/>
  <c r="N38" i="2"/>
  <c r="N41" i="2"/>
  <c r="N32" i="2"/>
  <c r="O32" i="2" s="1"/>
  <c r="N33" i="2"/>
  <c r="O33" i="2" s="1"/>
  <c r="O36" i="2"/>
  <c r="N36" i="2"/>
  <c r="O43" i="2"/>
  <c r="N43" i="2"/>
  <c r="N35" i="2"/>
  <c r="O35" i="2" s="1"/>
  <c r="N34" i="2"/>
  <c r="O34" i="2" s="1"/>
  <c r="O40" i="2"/>
  <c r="N40" i="2"/>
  <c r="O18" i="2"/>
  <c r="N18" i="2"/>
  <c r="O29" i="2"/>
  <c r="N29" i="2"/>
  <c r="O27" i="2"/>
  <c r="N27" i="2"/>
  <c r="N25" i="2"/>
  <c r="O25" i="2" s="1"/>
  <c r="O21" i="2"/>
  <c r="N21" i="2"/>
  <c r="O28" i="2"/>
  <c r="N28" i="2"/>
  <c r="O24" i="2"/>
  <c r="N24" i="2"/>
  <c r="N22" i="2"/>
  <c r="O12" i="2"/>
  <c r="N12" i="2"/>
  <c r="O13" i="2"/>
  <c r="N13" i="2"/>
  <c r="N23" i="2"/>
  <c r="O23" i="2" s="1"/>
  <c r="N17" i="2"/>
  <c r="O17" i="2" s="1"/>
  <c r="O14" i="2"/>
  <c r="N14" i="2"/>
  <c r="N20" i="2"/>
  <c r="O20" i="2" s="1"/>
  <c r="O15" i="2"/>
  <c r="N15" i="2"/>
  <c r="N19" i="2"/>
  <c r="O19" i="2" s="1"/>
  <c r="N11" i="2"/>
  <c r="O11" i="2" s="1"/>
  <c r="N10" i="2"/>
  <c r="O10" i="2" s="1"/>
  <c r="J33" i="2"/>
  <c r="K33" i="2" s="1"/>
  <c r="A57" i="4"/>
  <c r="AP55" i="2"/>
  <c r="AQ55" i="2" s="1"/>
  <c r="E55" i="2" s="1"/>
  <c r="AP50" i="2"/>
  <c r="AQ50" i="2"/>
  <c r="E50" i="2" s="1"/>
  <c r="AP57" i="2"/>
  <c r="AQ57" i="2"/>
  <c r="E57" i="2" s="1"/>
  <c r="AP51" i="2"/>
  <c r="AQ51" i="2"/>
  <c r="E51" i="2" s="1"/>
  <c r="AP66" i="2"/>
  <c r="AQ66" i="2" s="1"/>
  <c r="E66" i="2" s="1"/>
  <c r="AP33" i="2"/>
  <c r="AQ33" i="2" s="1"/>
  <c r="Z66" i="2"/>
  <c r="AA66" i="2"/>
  <c r="Z55" i="2"/>
  <c r="AA55" i="2"/>
  <c r="A56" i="4"/>
  <c r="Z26" i="2"/>
  <c r="AA26" i="2" s="1"/>
  <c r="D26" i="2" s="1"/>
  <c r="E26" i="2"/>
  <c r="Z68" i="2"/>
  <c r="AA68" i="2"/>
  <c r="E68" i="2"/>
  <c r="Z57" i="2"/>
  <c r="AA57" i="2" s="1"/>
  <c r="D57" i="2" s="1"/>
  <c r="Z50" i="2"/>
  <c r="AA50" i="2" s="1"/>
  <c r="Z51" i="2"/>
  <c r="AA51" i="2" s="1"/>
  <c r="D51" i="2" s="1"/>
  <c r="Z16" i="2"/>
  <c r="AA16" i="2" s="1"/>
  <c r="E16" i="2"/>
  <c r="Z33" i="2"/>
  <c r="AA33" i="2" s="1"/>
  <c r="F119" i="4"/>
  <c r="F120" i="4"/>
  <c r="F121" i="4"/>
  <c r="F122" i="4"/>
  <c r="F123" i="4"/>
  <c r="F124" i="4"/>
  <c r="F125" i="4"/>
  <c r="F126" i="4"/>
  <c r="A55" i="4"/>
  <c r="D16" i="2" l="1"/>
  <c r="C16" i="2" s="1"/>
  <c r="D68" i="2"/>
  <c r="D50" i="2"/>
  <c r="C50" i="2" s="1"/>
  <c r="D55" i="2"/>
  <c r="D33" i="2"/>
  <c r="D66" i="2"/>
  <c r="C66" i="2" s="1"/>
  <c r="E33" i="2"/>
  <c r="C55" i="2"/>
  <c r="C26" i="2"/>
  <c r="C68" i="2"/>
  <c r="C51" i="2"/>
  <c r="C57" i="2"/>
  <c r="S14" i="6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2" i="4"/>
  <c r="W14" i="9"/>
  <c r="X14" i="9" s="1"/>
  <c r="C14" i="9" s="1"/>
  <c r="X13" i="9"/>
  <c r="W13" i="9"/>
  <c r="W8" i="9"/>
  <c r="X8" i="9" s="1"/>
  <c r="C8" i="9" s="1"/>
  <c r="K13" i="9"/>
  <c r="L13" i="9" s="1"/>
  <c r="C13" i="9" s="1"/>
  <c r="C33" i="2" l="1"/>
  <c r="G32" i="8"/>
  <c r="H32" i="8" s="1"/>
  <c r="C32" i="8" s="1"/>
  <c r="G31" i="8"/>
  <c r="H31" i="8" s="1"/>
  <c r="C31" i="8" s="1"/>
  <c r="BC41" i="2" l="1"/>
  <c r="BB41" i="2"/>
  <c r="AY41" i="2"/>
  <c r="AX41" i="2"/>
  <c r="AU41" i="2"/>
  <c r="AT41" i="2"/>
  <c r="AQ41" i="2"/>
  <c r="AP41" i="2"/>
  <c r="AM65" i="2"/>
  <c r="AL65" i="2"/>
  <c r="AI65" i="2"/>
  <c r="AH65" i="2"/>
  <c r="AD65" i="2"/>
  <c r="AE65" i="2" s="1"/>
  <c r="AA65" i="2"/>
  <c r="Z65" i="2"/>
  <c r="S65" i="2"/>
  <c r="R65" i="2"/>
  <c r="K65" i="2"/>
  <c r="J65" i="2"/>
  <c r="AA41" i="2"/>
  <c r="AA39" i="2"/>
  <c r="AA34" i="2"/>
  <c r="AA35" i="2"/>
  <c r="AA36" i="2"/>
  <c r="AA49" i="2"/>
  <c r="AA52" i="2"/>
  <c r="AA46" i="2"/>
  <c r="AA69" i="2"/>
  <c r="AA53" i="2"/>
  <c r="AA44" i="2"/>
  <c r="AA73" i="2"/>
  <c r="AA74" i="2"/>
  <c r="AA47" i="2"/>
  <c r="AA67" i="2"/>
  <c r="AA62" i="2"/>
  <c r="AA71" i="2"/>
  <c r="AA75" i="2"/>
  <c r="AA70" i="2"/>
  <c r="AA60" i="2"/>
  <c r="AA63" i="2"/>
  <c r="AA58" i="2"/>
  <c r="AA54" i="2"/>
  <c r="AA64" i="2"/>
  <c r="AA72" i="2"/>
  <c r="W72" i="2"/>
  <c r="AA10" i="2"/>
  <c r="AA11" i="2"/>
  <c r="AA19" i="2"/>
  <c r="AA14" i="2"/>
  <c r="AA12" i="2"/>
  <c r="AA25" i="2"/>
  <c r="AA17" i="2"/>
  <c r="AA18" i="2"/>
  <c r="AA28" i="2"/>
  <c r="W20" i="2"/>
  <c r="S19" i="2"/>
  <c r="S20" i="2"/>
  <c r="S21" i="2"/>
  <c r="S23" i="2"/>
  <c r="S27" i="2"/>
  <c r="E22" i="2"/>
  <c r="BC34" i="2"/>
  <c r="BC67" i="2"/>
  <c r="BC32" i="2"/>
  <c r="BC58" i="2"/>
  <c r="BC48" i="2"/>
  <c r="BC63" i="2"/>
  <c r="BC70" i="2"/>
  <c r="BC71" i="2"/>
  <c r="BC61" i="2"/>
  <c r="BC73" i="2"/>
  <c r="BC44" i="2"/>
  <c r="BC42" i="2"/>
  <c r="BC37" i="2"/>
  <c r="BC38" i="2"/>
  <c r="BC43" i="2"/>
  <c r="BC36" i="2"/>
  <c r="BC59" i="2"/>
  <c r="BC65" i="2"/>
  <c r="BC56" i="2"/>
  <c r="BC46" i="2"/>
  <c r="BC75" i="2"/>
  <c r="BC45" i="2"/>
  <c r="BC54" i="2"/>
  <c r="BC39" i="2"/>
  <c r="BC53" i="2"/>
  <c r="BC52" i="2"/>
  <c r="BC27" i="2"/>
  <c r="BC23" i="2"/>
  <c r="BC13" i="2"/>
  <c r="BC21" i="2"/>
  <c r="BC28" i="2"/>
  <c r="BC18" i="2"/>
  <c r="BC29" i="2"/>
  <c r="BC17" i="2"/>
  <c r="BC25" i="2"/>
  <c r="BC12" i="2"/>
  <c r="BC14" i="2"/>
  <c r="BC24" i="2"/>
  <c r="BC10" i="2"/>
  <c r="BC15" i="2"/>
  <c r="BB35" i="2"/>
  <c r="AX49" i="2"/>
  <c r="AY34" i="2"/>
  <c r="AY67" i="2"/>
  <c r="AY32" i="2"/>
  <c r="AY58" i="2"/>
  <c r="AY48" i="2"/>
  <c r="AY63" i="2"/>
  <c r="AY70" i="2"/>
  <c r="AY71" i="2"/>
  <c r="AY61" i="2"/>
  <c r="AY73" i="2"/>
  <c r="AY44" i="2"/>
  <c r="AY42" i="2"/>
  <c r="AY37" i="2"/>
  <c r="AY38" i="2"/>
  <c r="AY43" i="2"/>
  <c r="AY36" i="2"/>
  <c r="AY59" i="2"/>
  <c r="AY40" i="2"/>
  <c r="AY65" i="2"/>
  <c r="AY56" i="2"/>
  <c r="AY46" i="2"/>
  <c r="AY75" i="2"/>
  <c r="AY45" i="2"/>
  <c r="AY54" i="2"/>
  <c r="AY47" i="2"/>
  <c r="AY39" i="2"/>
  <c r="AY53" i="2"/>
  <c r="AY52" i="2"/>
  <c r="AY27" i="2"/>
  <c r="AY23" i="2"/>
  <c r="AY13" i="2"/>
  <c r="AY21" i="2"/>
  <c r="AY28" i="2"/>
  <c r="AY18" i="2"/>
  <c r="AY29" i="2"/>
  <c r="AY17" i="2"/>
  <c r="AY25" i="2"/>
  <c r="AY12" i="2"/>
  <c r="AY14" i="2"/>
  <c r="AY24" i="2"/>
  <c r="AY11" i="2"/>
  <c r="AY10" i="2"/>
  <c r="AY15" i="2"/>
  <c r="AX34" i="2"/>
  <c r="AQ43" i="2"/>
  <c r="K69" i="2"/>
  <c r="S69" i="2"/>
  <c r="AE69" i="2"/>
  <c r="AI69" i="2"/>
  <c r="AM69" i="2"/>
  <c r="K53" i="2"/>
  <c r="AE53" i="2"/>
  <c r="AI53" i="2"/>
  <c r="AM53" i="2"/>
  <c r="K75" i="2"/>
  <c r="AE75" i="2"/>
  <c r="AI75" i="2"/>
  <c r="AM75" i="2"/>
  <c r="K70" i="2"/>
  <c r="S70" i="2"/>
  <c r="AE70" i="2"/>
  <c r="AI70" i="2"/>
  <c r="AM70" i="2"/>
  <c r="K60" i="2"/>
  <c r="S60" i="2"/>
  <c r="AE60" i="2"/>
  <c r="AI60" i="2"/>
  <c r="AM60" i="2"/>
  <c r="AQ71" i="2"/>
  <c r="AU71" i="2"/>
  <c r="K63" i="2"/>
  <c r="S63" i="2"/>
  <c r="AE63" i="2"/>
  <c r="AI63" i="2"/>
  <c r="AM63" i="2"/>
  <c r="AQ70" i="2"/>
  <c r="AU70" i="2"/>
  <c r="K58" i="2"/>
  <c r="S58" i="2"/>
  <c r="AE58" i="2"/>
  <c r="AI58" i="2"/>
  <c r="AM58" i="2"/>
  <c r="AQ63" i="2"/>
  <c r="AU63" i="2"/>
  <c r="K54" i="2"/>
  <c r="AE54" i="2"/>
  <c r="AI54" i="2"/>
  <c r="AM54" i="2"/>
  <c r="AQ48" i="2"/>
  <c r="AU48" i="2"/>
  <c r="K37" i="2"/>
  <c r="AE37" i="2"/>
  <c r="AI37" i="2"/>
  <c r="AM37" i="2"/>
  <c r="K45" i="2"/>
  <c r="S45" i="2"/>
  <c r="AI45" i="2"/>
  <c r="AM45" i="2"/>
  <c r="K18" i="2"/>
  <c r="AE18" i="2"/>
  <c r="AI18" i="2"/>
  <c r="AM18" i="2"/>
  <c r="AQ18" i="2"/>
  <c r="AU18" i="2"/>
  <c r="K13" i="2"/>
  <c r="AE13" i="2"/>
  <c r="AI13" i="2"/>
  <c r="AM13" i="2"/>
  <c r="AQ13" i="2"/>
  <c r="AU13" i="2"/>
  <c r="K23" i="2"/>
  <c r="AI23" i="2"/>
  <c r="AM23" i="2"/>
  <c r="AU23" i="2"/>
  <c r="K27" i="2"/>
  <c r="AE27" i="2"/>
  <c r="AI27" i="2"/>
  <c r="AM27" i="2"/>
  <c r="AQ27" i="2"/>
  <c r="AU27" i="2"/>
  <c r="D65" i="2" l="1"/>
  <c r="E48" i="2"/>
  <c r="E27" i="2"/>
  <c r="E69" i="2"/>
  <c r="E63" i="2"/>
  <c r="E60" i="2"/>
  <c r="E70" i="2"/>
  <c r="AX35" i="2"/>
  <c r="AX69" i="2"/>
  <c r="AX74" i="2"/>
  <c r="AX62" i="2"/>
  <c r="AX60" i="2"/>
  <c r="E13" i="2"/>
  <c r="E18" i="2"/>
  <c r="BB71" i="2"/>
  <c r="BB48" i="2"/>
  <c r="BB32" i="2"/>
  <c r="BB67" i="2"/>
  <c r="BB13" i="2"/>
  <c r="BB60" i="2"/>
  <c r="BB29" i="2"/>
  <c r="BB52" i="2"/>
  <c r="BB75" i="2"/>
  <c r="BB65" i="2"/>
  <c r="BB36" i="2"/>
  <c r="BB64" i="2"/>
  <c r="BC64" i="2" s="1"/>
  <c r="BB10" i="2"/>
  <c r="BB24" i="2"/>
  <c r="BB19" i="2"/>
  <c r="BC19" i="2" s="1"/>
  <c r="BB12" i="2"/>
  <c r="BB20" i="2"/>
  <c r="BB53" i="2"/>
  <c r="BB54" i="2"/>
  <c r="BB46" i="2"/>
  <c r="BB72" i="2"/>
  <c r="BC72" i="2" s="1"/>
  <c r="BB59" i="2"/>
  <c r="BB43" i="2"/>
  <c r="BB38" i="2"/>
  <c r="BB42" i="2"/>
  <c r="BB61" i="2"/>
  <c r="BB70" i="2"/>
  <c r="BB58" i="2"/>
  <c r="BB62" i="2"/>
  <c r="BB74" i="2"/>
  <c r="BB23" i="2"/>
  <c r="BB15" i="2"/>
  <c r="BB18" i="2"/>
  <c r="BB22" i="2"/>
  <c r="BB34" i="2"/>
  <c r="BB21" i="2"/>
  <c r="BB49" i="2"/>
  <c r="BB11" i="2"/>
  <c r="BC11" i="2" s="1"/>
  <c r="BB28" i="2"/>
  <c r="BB47" i="2"/>
  <c r="BC47" i="2" s="1"/>
  <c r="BB14" i="2"/>
  <c r="BB25" i="2"/>
  <c r="BB17" i="2"/>
  <c r="BB27" i="2"/>
  <c r="BB39" i="2"/>
  <c r="BB45" i="2"/>
  <c r="BB56" i="2"/>
  <c r="BB40" i="2"/>
  <c r="BC40" i="2" s="1"/>
  <c r="BB37" i="2"/>
  <c r="BB44" i="2"/>
  <c r="BB73" i="2"/>
  <c r="BB63" i="2"/>
  <c r="BB69" i="2"/>
  <c r="AX13" i="2"/>
  <c r="AX23" i="2"/>
  <c r="AX20" i="2"/>
  <c r="AX22" i="2"/>
  <c r="AX21" i="2"/>
  <c r="AX15" i="2"/>
  <c r="AX11" i="2"/>
  <c r="AX29" i="2"/>
  <c r="AX18" i="2"/>
  <c r="AX28" i="2"/>
  <c r="AX27" i="2"/>
  <c r="AX39" i="2"/>
  <c r="AX45" i="2"/>
  <c r="AX56" i="2"/>
  <c r="AX40" i="2"/>
  <c r="AX37" i="2"/>
  <c r="AX44" i="2"/>
  <c r="AX73" i="2"/>
  <c r="AX63" i="2"/>
  <c r="AX10" i="2"/>
  <c r="AX24" i="2"/>
  <c r="AX19" i="2"/>
  <c r="AY19" i="2" s="1"/>
  <c r="AX12" i="2"/>
  <c r="AX52" i="2"/>
  <c r="AX47" i="2"/>
  <c r="AX75" i="2"/>
  <c r="AX65" i="2"/>
  <c r="AX36" i="2"/>
  <c r="AX64" i="2"/>
  <c r="AY64" i="2" s="1"/>
  <c r="AX71" i="2"/>
  <c r="AX48" i="2"/>
  <c r="AX32" i="2"/>
  <c r="AX67" i="2"/>
  <c r="AX14" i="2"/>
  <c r="AX25" i="2"/>
  <c r="AX17" i="2"/>
  <c r="AX53" i="2"/>
  <c r="AX54" i="2"/>
  <c r="AX46" i="2"/>
  <c r="AX72" i="2"/>
  <c r="AY72" i="2" s="1"/>
  <c r="AX59" i="2"/>
  <c r="AX43" i="2"/>
  <c r="AX38" i="2"/>
  <c r="AX42" i="2"/>
  <c r="AX61" i="2"/>
  <c r="AX70" i="2"/>
  <c r="AX58" i="2"/>
  <c r="S15" i="6" l="1"/>
  <c r="T15" i="6" s="1"/>
  <c r="S13" i="6"/>
  <c r="S16" i="6"/>
  <c r="T16" i="6" s="1"/>
  <c r="S18" i="6"/>
  <c r="T18" i="6" s="1"/>
  <c r="S20" i="6"/>
  <c r="T20" i="6" s="1"/>
  <c r="S21" i="6"/>
  <c r="T21" i="6" s="1"/>
  <c r="S10" i="6"/>
  <c r="T10" i="6" s="1"/>
  <c r="S29" i="6"/>
  <c r="S19" i="6"/>
  <c r="S22" i="6"/>
  <c r="S23" i="6"/>
  <c r="S24" i="6"/>
  <c r="S26" i="6"/>
  <c r="S25" i="6"/>
  <c r="T25" i="6" s="1"/>
  <c r="S6" i="6"/>
  <c r="S35" i="6"/>
  <c r="S27" i="6"/>
  <c r="S12" i="6"/>
  <c r="S7" i="6"/>
  <c r="T7" i="6" s="1"/>
  <c r="S31" i="6"/>
  <c r="S32" i="6"/>
  <c r="S33" i="6"/>
  <c r="S30" i="6"/>
  <c r="T30" i="6" s="1"/>
  <c r="S17" i="6"/>
  <c r="S34" i="6"/>
  <c r="S28" i="6"/>
  <c r="S8" i="6"/>
  <c r="S9" i="6"/>
  <c r="T9" i="6" s="1"/>
  <c r="S36" i="6"/>
  <c r="S37" i="6"/>
  <c r="S38" i="6"/>
  <c r="S39" i="6"/>
  <c r="S40" i="6"/>
  <c r="G17" i="8"/>
  <c r="G15" i="6"/>
  <c r="G13" i="6"/>
  <c r="G16" i="6"/>
  <c r="G18" i="6"/>
  <c r="G20" i="6"/>
  <c r="G21" i="6"/>
  <c r="G10" i="6"/>
  <c r="G29" i="6"/>
  <c r="G19" i="6"/>
  <c r="H19" i="6" s="1"/>
  <c r="G22" i="6"/>
  <c r="G23" i="6"/>
  <c r="G24" i="6"/>
  <c r="H24" i="6" s="1"/>
  <c r="G14" i="6"/>
  <c r="H14" i="6" s="1"/>
  <c r="G26" i="6"/>
  <c r="G25" i="6"/>
  <c r="G6" i="6"/>
  <c r="H6" i="6" s="1"/>
  <c r="G35" i="6"/>
  <c r="G27" i="6"/>
  <c r="G12" i="6"/>
  <c r="H12" i="6" s="1"/>
  <c r="G7" i="6"/>
  <c r="G31" i="6"/>
  <c r="H31" i="6" s="1"/>
  <c r="G32" i="6"/>
  <c r="G33" i="6"/>
  <c r="G30" i="6"/>
  <c r="G17" i="6"/>
  <c r="H17" i="6" s="1"/>
  <c r="G34" i="6"/>
  <c r="G28" i="6"/>
  <c r="H28" i="6" s="1"/>
  <c r="G8" i="6"/>
  <c r="G9" i="6"/>
  <c r="H9" i="6" s="1"/>
  <c r="G36" i="6"/>
  <c r="G37" i="6"/>
  <c r="G38" i="6"/>
  <c r="G39" i="6"/>
  <c r="G40" i="6"/>
  <c r="K49" i="2"/>
  <c r="AE49" i="2"/>
  <c r="AI49" i="2"/>
  <c r="AM49" i="2"/>
  <c r="AU36" i="2"/>
  <c r="K52" i="2"/>
  <c r="AE52" i="2"/>
  <c r="AI52" i="2"/>
  <c r="AM52" i="2"/>
  <c r="K71" i="2"/>
  <c r="AE71" i="2"/>
  <c r="AI71" i="2"/>
  <c r="AM71" i="2"/>
  <c r="AQ61" i="2"/>
  <c r="AU61" i="2"/>
  <c r="AI42" i="2"/>
  <c r="AM42" i="2"/>
  <c r="AU42" i="2"/>
  <c r="AI44" i="2"/>
  <c r="AM44" i="2"/>
  <c r="AU44" i="2"/>
  <c r="K64" i="2"/>
  <c r="AE64" i="2"/>
  <c r="AI64" i="2"/>
  <c r="AM64" i="2"/>
  <c r="AQ58" i="2"/>
  <c r="AU58" i="2"/>
  <c r="AQ67" i="2"/>
  <c r="AU67" i="2"/>
  <c r="K12" i="6"/>
  <c r="L12" i="6"/>
  <c r="O12" i="6"/>
  <c r="P12" i="6" s="1"/>
  <c r="T12" i="6"/>
  <c r="H7" i="6"/>
  <c r="K7" i="6"/>
  <c r="L7" i="6"/>
  <c r="O7" i="6"/>
  <c r="P7" i="6" s="1"/>
  <c r="K31" i="6"/>
  <c r="L31" i="6"/>
  <c r="O31" i="6"/>
  <c r="P31" i="6"/>
  <c r="T31" i="6"/>
  <c r="H32" i="6"/>
  <c r="K32" i="6"/>
  <c r="L32" i="6" s="1"/>
  <c r="O32" i="6"/>
  <c r="P32" i="6"/>
  <c r="T32" i="6"/>
  <c r="H33" i="6"/>
  <c r="K33" i="6"/>
  <c r="L33" i="6" s="1"/>
  <c r="O33" i="6"/>
  <c r="P33" i="6"/>
  <c r="T33" i="6"/>
  <c r="H30" i="6"/>
  <c r="K30" i="6"/>
  <c r="L30" i="6"/>
  <c r="O30" i="6"/>
  <c r="P30" i="6"/>
  <c r="K17" i="6"/>
  <c r="L17" i="6"/>
  <c r="C17" i="6" s="1"/>
  <c r="O17" i="6"/>
  <c r="P17" i="6" s="1"/>
  <c r="T17" i="6"/>
  <c r="H34" i="6"/>
  <c r="K34" i="6"/>
  <c r="L34" i="6"/>
  <c r="O34" i="6"/>
  <c r="P34" i="6" s="1"/>
  <c r="T34" i="6"/>
  <c r="K28" i="6"/>
  <c r="L28" i="6"/>
  <c r="O28" i="6"/>
  <c r="P28" i="6"/>
  <c r="T28" i="6"/>
  <c r="H8" i="6"/>
  <c r="K8" i="6"/>
  <c r="L8" i="6"/>
  <c r="O8" i="6"/>
  <c r="P8" i="6" s="1"/>
  <c r="T8" i="6"/>
  <c r="K9" i="6"/>
  <c r="L9" i="6"/>
  <c r="O9" i="6"/>
  <c r="P9" i="6" s="1"/>
  <c r="H36" i="6"/>
  <c r="T36" i="6"/>
  <c r="K36" i="6"/>
  <c r="L36" i="6"/>
  <c r="O36" i="6"/>
  <c r="P36" i="6"/>
  <c r="H37" i="6"/>
  <c r="T37" i="6"/>
  <c r="K37" i="6"/>
  <c r="L37" i="6"/>
  <c r="O37" i="6"/>
  <c r="P37" i="6"/>
  <c r="H38" i="6"/>
  <c r="T38" i="6"/>
  <c r="K38" i="6"/>
  <c r="L38" i="6"/>
  <c r="O38" i="6"/>
  <c r="P38" i="6"/>
  <c r="H39" i="6"/>
  <c r="K39" i="6"/>
  <c r="L39" i="6"/>
  <c r="O39" i="6"/>
  <c r="P39" i="6"/>
  <c r="T39" i="6"/>
  <c r="H40" i="6"/>
  <c r="K40" i="6"/>
  <c r="L40" i="6"/>
  <c r="O40" i="6"/>
  <c r="P40" i="6"/>
  <c r="T40" i="6"/>
  <c r="T15" i="9"/>
  <c r="T10" i="9"/>
  <c r="T17" i="9"/>
  <c r="T16" i="9"/>
  <c r="W16" i="9"/>
  <c r="X16" i="9" s="1"/>
  <c r="C16" i="9" s="1"/>
  <c r="S16" i="9"/>
  <c r="P16" i="9"/>
  <c r="O16" i="9"/>
  <c r="L16" i="9"/>
  <c r="K16" i="9"/>
  <c r="AB17" i="9"/>
  <c r="AA17" i="9"/>
  <c r="W17" i="9"/>
  <c r="X17" i="9" s="1"/>
  <c r="C17" i="9" s="1"/>
  <c r="S17" i="9"/>
  <c r="P17" i="9"/>
  <c r="O17" i="9"/>
  <c r="L17" i="9"/>
  <c r="K17" i="9"/>
  <c r="AA10" i="9"/>
  <c r="AB10" i="9" s="1"/>
  <c r="X10" i="9"/>
  <c r="W10" i="9"/>
  <c r="S10" i="9"/>
  <c r="P10" i="9"/>
  <c r="O10" i="9"/>
  <c r="K10" i="9"/>
  <c r="L10" i="9" s="1"/>
  <c r="AB11" i="9"/>
  <c r="AA11" i="9"/>
  <c r="W11" i="9"/>
  <c r="X11" i="9" s="1"/>
  <c r="S11" i="9"/>
  <c r="T11" i="9" s="1"/>
  <c r="O11" i="9"/>
  <c r="P11" i="9" s="1"/>
  <c r="L11" i="9"/>
  <c r="K11" i="9"/>
  <c r="W15" i="9"/>
  <c r="X15" i="9" s="1"/>
  <c r="S15" i="9"/>
  <c r="K15" i="9"/>
  <c r="L15" i="9" s="1"/>
  <c r="W12" i="9"/>
  <c r="X12" i="9" s="1"/>
  <c r="S12" i="9"/>
  <c r="T12" i="9" s="1"/>
  <c r="O12" i="9"/>
  <c r="P12" i="9" s="1"/>
  <c r="L12" i="9"/>
  <c r="K12" i="9"/>
  <c r="X9" i="9"/>
  <c r="W9" i="9"/>
  <c r="S9" i="9"/>
  <c r="T9" i="9" s="1"/>
  <c r="O9" i="9"/>
  <c r="P9" i="9" s="1"/>
  <c r="L9" i="9"/>
  <c r="C9" i="9" s="1"/>
  <c r="K9" i="9"/>
  <c r="G17" i="9"/>
  <c r="H17" i="9"/>
  <c r="G10" i="9"/>
  <c r="H10" i="9" s="1"/>
  <c r="G11" i="9"/>
  <c r="H11" i="9" s="1"/>
  <c r="C11" i="9" s="1"/>
  <c r="G12" i="8"/>
  <c r="H12" i="8" s="1"/>
  <c r="K12" i="8"/>
  <c r="L12" i="8" s="1"/>
  <c r="O12" i="8"/>
  <c r="P12" i="8"/>
  <c r="S12" i="8"/>
  <c r="T12" i="8"/>
  <c r="G22" i="8"/>
  <c r="H22" i="8"/>
  <c r="K22" i="8"/>
  <c r="L22" i="8" s="1"/>
  <c r="O22" i="8"/>
  <c r="P22" i="8"/>
  <c r="S22" i="8"/>
  <c r="T22" i="8"/>
  <c r="G27" i="8"/>
  <c r="H27" i="8"/>
  <c r="K27" i="8"/>
  <c r="L27" i="8" s="1"/>
  <c r="O27" i="8"/>
  <c r="P27" i="8"/>
  <c r="G33" i="8"/>
  <c r="H33" i="8" s="1"/>
  <c r="K33" i="8"/>
  <c r="L33" i="8" s="1"/>
  <c r="O33" i="8"/>
  <c r="P33" i="8" s="1"/>
  <c r="S33" i="8"/>
  <c r="T33" i="8" s="1"/>
  <c r="G34" i="8"/>
  <c r="H34" i="8"/>
  <c r="K34" i="8"/>
  <c r="L34" i="8" s="1"/>
  <c r="G26" i="8"/>
  <c r="H26" i="8"/>
  <c r="K26" i="8"/>
  <c r="L26" i="8" s="1"/>
  <c r="O26" i="8"/>
  <c r="P26" i="8"/>
  <c r="G9" i="8"/>
  <c r="H9" i="8" s="1"/>
  <c r="K9" i="8"/>
  <c r="L9" i="8" s="1"/>
  <c r="O9" i="8"/>
  <c r="P9" i="8" s="1"/>
  <c r="S9" i="8"/>
  <c r="T9" i="8"/>
  <c r="G29" i="8"/>
  <c r="H29" i="8" s="1"/>
  <c r="K29" i="8"/>
  <c r="L29" i="8" s="1"/>
  <c r="O29" i="8"/>
  <c r="P29" i="8"/>
  <c r="S29" i="8"/>
  <c r="T29" i="8" s="1"/>
  <c r="G19" i="8"/>
  <c r="H19" i="8" s="1"/>
  <c r="K19" i="8"/>
  <c r="L19" i="8"/>
  <c r="O19" i="8"/>
  <c r="P19" i="8"/>
  <c r="S19" i="8"/>
  <c r="T19" i="8" s="1"/>
  <c r="G30" i="8"/>
  <c r="H30" i="8" s="1"/>
  <c r="K30" i="8"/>
  <c r="L30" i="8"/>
  <c r="O30" i="8"/>
  <c r="P30" i="8"/>
  <c r="S30" i="8"/>
  <c r="T30" i="8" s="1"/>
  <c r="T18" i="8"/>
  <c r="S18" i="8"/>
  <c r="T13" i="8"/>
  <c r="S13" i="8"/>
  <c r="S20" i="8"/>
  <c r="T20" i="8" s="1"/>
  <c r="T16" i="8"/>
  <c r="S16" i="8"/>
  <c r="S25" i="8"/>
  <c r="T25" i="8" s="1"/>
  <c r="S21" i="8"/>
  <c r="T21" i="8" s="1"/>
  <c r="S15" i="8"/>
  <c r="T15" i="8" s="1"/>
  <c r="T11" i="8"/>
  <c r="S11" i="8"/>
  <c r="T14" i="8"/>
  <c r="S14" i="8"/>
  <c r="S23" i="8"/>
  <c r="T23" i="8" s="1"/>
  <c r="S10" i="8"/>
  <c r="T10" i="8" s="1"/>
  <c r="S28" i="8"/>
  <c r="T28" i="8" s="1"/>
  <c r="S8" i="8"/>
  <c r="T8" i="8" s="1"/>
  <c r="P18" i="8"/>
  <c r="O18" i="8"/>
  <c r="P13" i="8"/>
  <c r="O13" i="8"/>
  <c r="O20" i="8"/>
  <c r="P20" i="8" s="1"/>
  <c r="P16" i="8"/>
  <c r="O16" i="8"/>
  <c r="O25" i="8"/>
  <c r="P25" i="8" s="1"/>
  <c r="P24" i="8"/>
  <c r="O24" i="8"/>
  <c r="O21" i="8"/>
  <c r="P21" i="8" s="1"/>
  <c r="O17" i="8"/>
  <c r="P17" i="8" s="1"/>
  <c r="O15" i="8"/>
  <c r="P15" i="8" s="1"/>
  <c r="P11" i="8"/>
  <c r="O11" i="8"/>
  <c r="P14" i="8"/>
  <c r="O14" i="8"/>
  <c r="O23" i="8"/>
  <c r="P23" i="8" s="1"/>
  <c r="O10" i="8"/>
  <c r="P10" i="8" s="1"/>
  <c r="P28" i="8"/>
  <c r="O28" i="8"/>
  <c r="O8" i="8"/>
  <c r="P8" i="8" s="1"/>
  <c r="K18" i="8"/>
  <c r="L18" i="8" s="1"/>
  <c r="K13" i="8"/>
  <c r="L13" i="8" s="1"/>
  <c r="K20" i="8"/>
  <c r="L20" i="8" s="1"/>
  <c r="K16" i="8"/>
  <c r="L16" i="8" s="1"/>
  <c r="K25" i="8"/>
  <c r="L25" i="8" s="1"/>
  <c r="L24" i="8"/>
  <c r="K24" i="8"/>
  <c r="L21" i="8"/>
  <c r="K21" i="8"/>
  <c r="K17" i="8"/>
  <c r="L17" i="8" s="1"/>
  <c r="L15" i="8"/>
  <c r="K15" i="8"/>
  <c r="K11" i="8"/>
  <c r="L11" i="8" s="1"/>
  <c r="L14" i="8"/>
  <c r="K14" i="8"/>
  <c r="K23" i="8"/>
  <c r="L23" i="8" s="1"/>
  <c r="L10" i="8"/>
  <c r="K10" i="8"/>
  <c r="K28" i="8"/>
  <c r="L28" i="8" s="1"/>
  <c r="L8" i="8"/>
  <c r="K8" i="8"/>
  <c r="G18" i="8"/>
  <c r="H18" i="8" s="1"/>
  <c r="G13" i="8"/>
  <c r="H13" i="8" s="1"/>
  <c r="G20" i="8"/>
  <c r="H20" i="8" s="1"/>
  <c r="G16" i="8"/>
  <c r="H16" i="8" s="1"/>
  <c r="G25" i="8"/>
  <c r="H25" i="8" s="1"/>
  <c r="G24" i="8"/>
  <c r="H24" i="8" s="1"/>
  <c r="G21" i="8"/>
  <c r="H21" i="8" s="1"/>
  <c r="H17" i="8"/>
  <c r="G15" i="8"/>
  <c r="H15" i="8" s="1"/>
  <c r="G11" i="8"/>
  <c r="H11" i="8" s="1"/>
  <c r="G14" i="8"/>
  <c r="H14" i="8" s="1"/>
  <c r="G23" i="8"/>
  <c r="H23" i="8" s="1"/>
  <c r="G10" i="8"/>
  <c r="H10" i="8" s="1"/>
  <c r="G28" i="8"/>
  <c r="H28" i="8" s="1"/>
  <c r="G8" i="8"/>
  <c r="H8" i="8" s="1"/>
  <c r="AQ56" i="2"/>
  <c r="AU56" i="2"/>
  <c r="AQ38" i="2"/>
  <c r="AU38" i="2"/>
  <c r="AQ37" i="2"/>
  <c r="AU37" i="2"/>
  <c r="K14" i="2"/>
  <c r="AE14" i="2"/>
  <c r="AI14" i="2"/>
  <c r="AM14" i="2"/>
  <c r="AQ14" i="2"/>
  <c r="AU14" i="2"/>
  <c r="K17" i="2"/>
  <c r="AI17" i="2"/>
  <c r="AM17" i="2"/>
  <c r="AU17" i="2"/>
  <c r="K28" i="2"/>
  <c r="AE28" i="2"/>
  <c r="AI28" i="2"/>
  <c r="AM28" i="2"/>
  <c r="AQ28" i="2"/>
  <c r="AU28" i="2"/>
  <c r="AL28" i="2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AF25" i="7"/>
  <c r="AE25" i="7"/>
  <c r="AB25" i="7"/>
  <c r="AA25" i="7"/>
  <c r="AF24" i="7"/>
  <c r="AE24" i="7"/>
  <c r="AB24" i="7"/>
  <c r="AA24" i="7"/>
  <c r="AF23" i="7"/>
  <c r="AE23" i="7"/>
  <c r="AB23" i="7"/>
  <c r="AA23" i="7"/>
  <c r="AF22" i="7"/>
  <c r="AE22" i="7"/>
  <c r="AB22" i="7"/>
  <c r="AA22" i="7"/>
  <c r="AF21" i="7"/>
  <c r="AE21" i="7"/>
  <c r="AB21" i="7"/>
  <c r="AA21" i="7"/>
  <c r="AF20" i="7"/>
  <c r="AE20" i="7"/>
  <c r="AB20" i="7"/>
  <c r="AA20" i="7"/>
  <c r="AF19" i="7"/>
  <c r="AE19" i="7"/>
  <c r="AB19" i="7"/>
  <c r="AA19" i="7"/>
  <c r="AF18" i="7"/>
  <c r="AE18" i="7"/>
  <c r="AB18" i="7"/>
  <c r="AA18" i="7"/>
  <c r="AE16" i="7"/>
  <c r="AF16" i="7"/>
  <c r="AB16" i="7"/>
  <c r="AA16" i="7"/>
  <c r="AE14" i="7"/>
  <c r="AF14" i="7"/>
  <c r="AB14" i="7"/>
  <c r="AA14" i="7"/>
  <c r="AE12" i="7"/>
  <c r="AF12" i="7"/>
  <c r="AB12" i="7"/>
  <c r="AA12" i="7"/>
  <c r="AE9" i="7"/>
  <c r="AF9" i="7"/>
  <c r="AB9" i="7"/>
  <c r="AA9" i="7"/>
  <c r="AE10" i="7"/>
  <c r="AF10" i="7"/>
  <c r="AB10" i="7"/>
  <c r="AA10" i="7"/>
  <c r="AE17" i="7"/>
  <c r="AF17" i="7"/>
  <c r="AB17" i="7"/>
  <c r="AA17" i="7"/>
  <c r="AE8" i="7"/>
  <c r="AF8" i="7"/>
  <c r="AA8" i="7"/>
  <c r="AB8" i="7"/>
  <c r="AE11" i="7"/>
  <c r="AF11" i="7"/>
  <c r="AB11" i="7"/>
  <c r="AA11" i="7"/>
  <c r="AE7" i="7"/>
  <c r="AF7" i="7"/>
  <c r="AB7" i="7"/>
  <c r="AA7" i="7"/>
  <c r="AE15" i="7"/>
  <c r="AF15" i="7"/>
  <c r="AB15" i="7"/>
  <c r="AA15" i="7"/>
  <c r="AE6" i="7"/>
  <c r="AF6" i="7"/>
  <c r="AA6" i="7"/>
  <c r="AB6" i="7"/>
  <c r="AE13" i="7"/>
  <c r="AF13" i="7"/>
  <c r="AB13" i="7"/>
  <c r="AA13" i="7"/>
  <c r="T29" i="6"/>
  <c r="T22" i="6"/>
  <c r="T23" i="6"/>
  <c r="T24" i="6"/>
  <c r="T14" i="6"/>
  <c r="T26" i="6"/>
  <c r="T6" i="6"/>
  <c r="T35" i="6"/>
  <c r="X25" i="7"/>
  <c r="W25" i="7"/>
  <c r="T25" i="7"/>
  <c r="S25" i="7"/>
  <c r="O25" i="7"/>
  <c r="P25" i="7"/>
  <c r="X24" i="7"/>
  <c r="W24" i="7"/>
  <c r="T24" i="7"/>
  <c r="S24" i="7"/>
  <c r="P24" i="7"/>
  <c r="O24" i="7"/>
  <c r="K24" i="7"/>
  <c r="L24" i="7"/>
  <c r="H24" i="7"/>
  <c r="G24" i="7"/>
  <c r="X23" i="7"/>
  <c r="W23" i="7"/>
  <c r="T23" i="7"/>
  <c r="S23" i="7"/>
  <c r="P23" i="7"/>
  <c r="O23" i="7"/>
  <c r="X22" i="7"/>
  <c r="W22" i="7"/>
  <c r="T22" i="7"/>
  <c r="S22" i="7"/>
  <c r="P22" i="7"/>
  <c r="O22" i="7"/>
  <c r="L22" i="7"/>
  <c r="K22" i="7"/>
  <c r="H22" i="7"/>
  <c r="G22" i="7"/>
  <c r="X21" i="7"/>
  <c r="W21" i="7"/>
  <c r="T21" i="7"/>
  <c r="S21" i="7"/>
  <c r="P21" i="7"/>
  <c r="O21" i="7"/>
  <c r="X20" i="7"/>
  <c r="W20" i="7"/>
  <c r="T20" i="7"/>
  <c r="S20" i="7"/>
  <c r="P20" i="7"/>
  <c r="O20" i="7"/>
  <c r="L20" i="7"/>
  <c r="K20" i="7"/>
  <c r="H20" i="7"/>
  <c r="G20" i="7"/>
  <c r="X19" i="7"/>
  <c r="W19" i="7"/>
  <c r="T19" i="7"/>
  <c r="S19" i="7"/>
  <c r="P19" i="7"/>
  <c r="O19" i="7"/>
  <c r="L19" i="7"/>
  <c r="K19" i="7"/>
  <c r="H19" i="7"/>
  <c r="G19" i="7"/>
  <c r="X18" i="7"/>
  <c r="W18" i="7"/>
  <c r="T18" i="7"/>
  <c r="S18" i="7"/>
  <c r="O18" i="7"/>
  <c r="P18" i="7"/>
  <c r="X16" i="7"/>
  <c r="W16" i="7"/>
  <c r="T16" i="7"/>
  <c r="S16" i="7"/>
  <c r="O16" i="7"/>
  <c r="P16" i="7"/>
  <c r="X14" i="7"/>
  <c r="W14" i="7"/>
  <c r="T14" i="7"/>
  <c r="S14" i="7"/>
  <c r="P14" i="7"/>
  <c r="O14" i="7"/>
  <c r="L14" i="7"/>
  <c r="K14" i="7"/>
  <c r="G14" i="7"/>
  <c r="H14" i="7"/>
  <c r="X12" i="7"/>
  <c r="W12" i="7"/>
  <c r="T12" i="7"/>
  <c r="S12" i="7"/>
  <c r="P12" i="7"/>
  <c r="O12" i="7"/>
  <c r="L12" i="7"/>
  <c r="K12" i="7"/>
  <c r="G12" i="7"/>
  <c r="H12" i="7"/>
  <c r="X9" i="7"/>
  <c r="W9" i="7"/>
  <c r="T9" i="7"/>
  <c r="S9" i="7"/>
  <c r="P9" i="7"/>
  <c r="O9" i="7"/>
  <c r="L9" i="7"/>
  <c r="K9" i="7"/>
  <c r="G9" i="7"/>
  <c r="H9" i="7"/>
  <c r="X10" i="7"/>
  <c r="W10" i="7"/>
  <c r="T10" i="7"/>
  <c r="S10" i="7"/>
  <c r="P10" i="7"/>
  <c r="O10" i="7"/>
  <c r="L10" i="7"/>
  <c r="K10" i="7"/>
  <c r="H10" i="7"/>
  <c r="G10" i="7"/>
  <c r="W17" i="7"/>
  <c r="X17" i="7"/>
  <c r="T17" i="7"/>
  <c r="S17" i="7"/>
  <c r="P17" i="7"/>
  <c r="O17" i="7"/>
  <c r="L17" i="7"/>
  <c r="K17" i="7"/>
  <c r="G17" i="7"/>
  <c r="H17" i="7"/>
  <c r="X8" i="7"/>
  <c r="W8" i="7"/>
  <c r="T8" i="7"/>
  <c r="S8" i="7"/>
  <c r="O8" i="7"/>
  <c r="P8" i="7" s="1"/>
  <c r="L8" i="7"/>
  <c r="K8" i="7"/>
  <c r="G8" i="7"/>
  <c r="H8" i="7" s="1"/>
  <c r="W11" i="7"/>
  <c r="X11" i="7" s="1"/>
  <c r="T11" i="7"/>
  <c r="S11" i="7"/>
  <c r="P11" i="7"/>
  <c r="O11" i="7"/>
  <c r="K11" i="7"/>
  <c r="L11" i="7" s="1"/>
  <c r="G11" i="7"/>
  <c r="H11" i="7"/>
  <c r="X7" i="7"/>
  <c r="W7" i="7"/>
  <c r="T7" i="7"/>
  <c r="S7" i="7"/>
  <c r="P7" i="7"/>
  <c r="O7" i="7"/>
  <c r="K7" i="7"/>
  <c r="L7" i="7" s="1"/>
  <c r="G7" i="7"/>
  <c r="H7" i="7"/>
  <c r="X15" i="7"/>
  <c r="W15" i="7"/>
  <c r="S15" i="7"/>
  <c r="T15" i="7"/>
  <c r="O15" i="7"/>
  <c r="P15" i="7"/>
  <c r="L15" i="7"/>
  <c r="K15" i="7"/>
  <c r="G15" i="7"/>
  <c r="H15" i="7"/>
  <c r="W6" i="7"/>
  <c r="X6" i="7"/>
  <c r="S6" i="7"/>
  <c r="T6" i="7"/>
  <c r="P6" i="7"/>
  <c r="O6" i="7"/>
  <c r="K6" i="7"/>
  <c r="L6" i="7" s="1"/>
  <c r="G6" i="7"/>
  <c r="H6" i="7"/>
  <c r="X13" i="7"/>
  <c r="W13" i="7"/>
  <c r="S13" i="7"/>
  <c r="T13" i="7" s="1"/>
  <c r="P13" i="7"/>
  <c r="O13" i="7"/>
  <c r="K13" i="7"/>
  <c r="L13" i="7" s="1"/>
  <c r="G13" i="7"/>
  <c r="H13" i="7"/>
  <c r="AU34" i="2"/>
  <c r="AU73" i="2"/>
  <c r="AU40" i="2"/>
  <c r="AU54" i="2"/>
  <c r="AU47" i="2"/>
  <c r="AU64" i="2"/>
  <c r="AU46" i="2"/>
  <c r="AU65" i="2"/>
  <c r="AU75" i="2"/>
  <c r="AU59" i="2"/>
  <c r="AU39" i="2"/>
  <c r="AU53" i="2"/>
  <c r="AU52" i="2"/>
  <c r="AU21" i="2"/>
  <c r="AU12" i="2"/>
  <c r="AU29" i="2"/>
  <c r="AU25" i="2"/>
  <c r="AU24" i="2"/>
  <c r="AU11" i="2"/>
  <c r="AU15" i="2"/>
  <c r="T27" i="6"/>
  <c r="S11" i="6"/>
  <c r="T11" i="6" s="1"/>
  <c r="T13" i="6"/>
  <c r="T19" i="6"/>
  <c r="O35" i="6"/>
  <c r="P35" i="6"/>
  <c r="O25" i="6"/>
  <c r="P25" i="6"/>
  <c r="O18" i="6"/>
  <c r="P18" i="6" s="1"/>
  <c r="O29" i="6"/>
  <c r="P29" i="6"/>
  <c r="O27" i="6"/>
  <c r="P27" i="6"/>
  <c r="P14" i="6"/>
  <c r="O14" i="6"/>
  <c r="O6" i="6"/>
  <c r="P6" i="6" s="1"/>
  <c r="P23" i="6"/>
  <c r="O23" i="6"/>
  <c r="P20" i="6"/>
  <c r="O20" i="6"/>
  <c r="P16" i="6"/>
  <c r="O16" i="6"/>
  <c r="P21" i="6"/>
  <c r="O21" i="6"/>
  <c r="P11" i="6"/>
  <c r="O11" i="6"/>
  <c r="P22" i="6"/>
  <c r="O22" i="6"/>
  <c r="O15" i="6"/>
  <c r="P15" i="6" s="1"/>
  <c r="P24" i="6"/>
  <c r="O24" i="6"/>
  <c r="O10" i="6"/>
  <c r="P10" i="6" s="1"/>
  <c r="P13" i="6"/>
  <c r="O13" i="6"/>
  <c r="P19" i="6"/>
  <c r="O19" i="6"/>
  <c r="P26" i="6"/>
  <c r="O26" i="6"/>
  <c r="K19" i="6"/>
  <c r="L19" i="6" s="1"/>
  <c r="K13" i="6"/>
  <c r="L13" i="6" s="1"/>
  <c r="K10" i="6"/>
  <c r="L10" i="6" s="1"/>
  <c r="K24" i="6"/>
  <c r="L24" i="6" s="1"/>
  <c r="K15" i="6"/>
  <c r="L15" i="6" s="1"/>
  <c r="K22" i="6"/>
  <c r="L22" i="6" s="1"/>
  <c r="K11" i="6"/>
  <c r="L11" i="6" s="1"/>
  <c r="K21" i="6"/>
  <c r="L21" i="6"/>
  <c r="K16" i="6"/>
  <c r="L16" i="6" s="1"/>
  <c r="K20" i="6"/>
  <c r="L20" i="6"/>
  <c r="K23" i="6"/>
  <c r="L23" i="6" s="1"/>
  <c r="K6" i="6"/>
  <c r="L6" i="6"/>
  <c r="K14" i="6"/>
  <c r="L14" i="6"/>
  <c r="K27" i="6"/>
  <c r="L27" i="6"/>
  <c r="K29" i="6"/>
  <c r="L29" i="6" s="1"/>
  <c r="K18" i="6"/>
  <c r="L18" i="6" s="1"/>
  <c r="K25" i="6"/>
  <c r="L25" i="6"/>
  <c r="K35" i="6"/>
  <c r="L35" i="6"/>
  <c r="L26" i="6"/>
  <c r="K26" i="6"/>
  <c r="H27" i="6"/>
  <c r="H23" i="6"/>
  <c r="H20" i="6"/>
  <c r="H16" i="6"/>
  <c r="H21" i="6"/>
  <c r="G11" i="6"/>
  <c r="H11" i="6"/>
  <c r="H22" i="6"/>
  <c r="H15" i="6"/>
  <c r="H10" i="6"/>
  <c r="H13" i="6"/>
  <c r="H26" i="6"/>
  <c r="AL35" i="2"/>
  <c r="AL38" i="2"/>
  <c r="AL73" i="2"/>
  <c r="AL74" i="2"/>
  <c r="AL47" i="2"/>
  <c r="AL46" i="2"/>
  <c r="AL43" i="2"/>
  <c r="AM43" i="2" s="1"/>
  <c r="AL36" i="2"/>
  <c r="AM36" i="2" s="1"/>
  <c r="AH35" i="2"/>
  <c r="AH38" i="2"/>
  <c r="AH62" i="2"/>
  <c r="AH46" i="2"/>
  <c r="AH72" i="2"/>
  <c r="AQ54" i="2"/>
  <c r="AQ52" i="2"/>
  <c r="AQ45" i="2"/>
  <c r="AQ59" i="2"/>
  <c r="AQ73" i="2"/>
  <c r="AM35" i="2"/>
  <c r="AM38" i="2"/>
  <c r="AM40" i="2"/>
  <c r="AM67" i="2"/>
  <c r="AM62" i="2"/>
  <c r="AM73" i="2"/>
  <c r="AM74" i="2"/>
  <c r="AM47" i="2"/>
  <c r="AM46" i="2"/>
  <c r="AI35" i="2"/>
  <c r="AI38" i="2"/>
  <c r="AI40" i="2"/>
  <c r="AI67" i="2"/>
  <c r="AI62" i="2"/>
  <c r="AI73" i="2"/>
  <c r="AI74" i="2"/>
  <c r="AI47" i="2"/>
  <c r="AI46" i="2"/>
  <c r="AI72" i="2"/>
  <c r="AQ47" i="2"/>
  <c r="AM34" i="2"/>
  <c r="AI34" i="2"/>
  <c r="AL34" i="2"/>
  <c r="AH34" i="2"/>
  <c r="K43" i="2"/>
  <c r="K36" i="2"/>
  <c r="AE72" i="2"/>
  <c r="AE46" i="2"/>
  <c r="AE47" i="2"/>
  <c r="AE74" i="2"/>
  <c r="AE73" i="2"/>
  <c r="AE62" i="2"/>
  <c r="AE67" i="2"/>
  <c r="AE38" i="2"/>
  <c r="AE39" i="2"/>
  <c r="AE41" i="2"/>
  <c r="AE32" i="2"/>
  <c r="AE35" i="2"/>
  <c r="AE34" i="2"/>
  <c r="AA32" i="2"/>
  <c r="S36" i="2"/>
  <c r="S43" i="2"/>
  <c r="S72" i="2"/>
  <c r="S62" i="2"/>
  <c r="AQ21" i="2"/>
  <c r="AQ12" i="2"/>
  <c r="AQ29" i="2"/>
  <c r="AQ25" i="2"/>
  <c r="AQ24" i="2"/>
  <c r="AQ15" i="2"/>
  <c r="AM19" i="2"/>
  <c r="AM21" i="2"/>
  <c r="AM29" i="2"/>
  <c r="AM25" i="2"/>
  <c r="AM24" i="2"/>
  <c r="AM11" i="2"/>
  <c r="AI19" i="2"/>
  <c r="AI21" i="2"/>
  <c r="AI12" i="2"/>
  <c r="AI29" i="2"/>
  <c r="AI25" i="2"/>
  <c r="AI24" i="2"/>
  <c r="AI11" i="2"/>
  <c r="AE21" i="2"/>
  <c r="AE12" i="2"/>
  <c r="AE29" i="2"/>
  <c r="AE25" i="2"/>
  <c r="AE24" i="2"/>
  <c r="AE10" i="2"/>
  <c r="AA15" i="2"/>
  <c r="AL15" i="2"/>
  <c r="AM15" i="2" s="1"/>
  <c r="AL10" i="2"/>
  <c r="AM10" i="2" s="1"/>
  <c r="AL24" i="2"/>
  <c r="AL25" i="2"/>
  <c r="AL29" i="2"/>
  <c r="AL12" i="2"/>
  <c r="AM12" i="2" s="1"/>
  <c r="AL19" i="2"/>
  <c r="AH15" i="2"/>
  <c r="AI15" i="2" s="1"/>
  <c r="AH10" i="2"/>
  <c r="AI10" i="2" s="1"/>
  <c r="AH29" i="2"/>
  <c r="AH19" i="2"/>
  <c r="AL11" i="2"/>
  <c r="AE11" i="2"/>
  <c r="C12" i="9" l="1"/>
  <c r="C15" i="9"/>
  <c r="C10" i="9"/>
  <c r="C14" i="6"/>
  <c r="E15" i="2"/>
  <c r="E54" i="2"/>
  <c r="E58" i="2"/>
  <c r="E37" i="2"/>
  <c r="E61" i="2"/>
  <c r="C14" i="8"/>
  <c r="C11" i="8"/>
  <c r="C21" i="7"/>
  <c r="C23" i="7"/>
  <c r="C25" i="7"/>
  <c r="C18" i="7"/>
  <c r="C16" i="7"/>
  <c r="C10" i="7"/>
  <c r="C20" i="7"/>
  <c r="C22" i="7"/>
  <c r="C24" i="7"/>
  <c r="C6" i="7"/>
  <c r="C9" i="7"/>
  <c r="C19" i="7"/>
  <c r="C17" i="7"/>
  <c r="C14" i="7"/>
  <c r="C15" i="7"/>
  <c r="C12" i="7"/>
  <c r="C35" i="6"/>
  <c r="E67" i="2"/>
  <c r="E29" i="2"/>
  <c r="E12" i="2"/>
  <c r="E38" i="2"/>
  <c r="E62" i="2"/>
  <c r="AD20" i="2"/>
  <c r="AE20" i="2" s="1"/>
  <c r="AD22" i="2"/>
  <c r="AD61" i="2"/>
  <c r="E28" i="2"/>
  <c r="E73" i="2"/>
  <c r="AH59" i="2"/>
  <c r="AH13" i="2"/>
  <c r="AH56" i="2"/>
  <c r="AH23" i="2"/>
  <c r="AH22" i="2"/>
  <c r="AH61" i="2"/>
  <c r="AH48" i="2"/>
  <c r="AH20" i="2"/>
  <c r="AH21" i="2"/>
  <c r="E74" i="2"/>
  <c r="J22" i="2"/>
  <c r="J61" i="2"/>
  <c r="K61" i="2" s="1"/>
  <c r="AL20" i="2"/>
  <c r="AL59" i="2"/>
  <c r="AL56" i="2"/>
  <c r="AL21" i="2"/>
  <c r="AL22" i="2"/>
  <c r="AL13" i="2"/>
  <c r="AL61" i="2"/>
  <c r="AL48" i="2"/>
  <c r="AL23" i="2"/>
  <c r="Z61" i="2"/>
  <c r="AA61" i="2" s="1"/>
  <c r="Z22" i="2"/>
  <c r="AA22" i="2" s="1"/>
  <c r="E47" i="2"/>
  <c r="E71" i="2"/>
  <c r="E52" i="2"/>
  <c r="E49" i="2"/>
  <c r="R61" i="2"/>
  <c r="R22" i="2"/>
  <c r="S22" i="2" s="1"/>
  <c r="AP25" i="2"/>
  <c r="AP62" i="2"/>
  <c r="AP74" i="2"/>
  <c r="AP13" i="2"/>
  <c r="AP60" i="2"/>
  <c r="AP69" i="2"/>
  <c r="AP35" i="2"/>
  <c r="AQ35" i="2" s="1"/>
  <c r="E35" i="2" s="1"/>
  <c r="AP23" i="2"/>
  <c r="AQ23" i="2" s="1"/>
  <c r="AP22" i="2"/>
  <c r="AP49" i="2"/>
  <c r="AP20" i="2"/>
  <c r="AP21" i="2"/>
  <c r="V61" i="2"/>
  <c r="V22" i="2"/>
  <c r="W22" i="2" s="1"/>
  <c r="AT60" i="2"/>
  <c r="AT21" i="2"/>
  <c r="AT22" i="2"/>
  <c r="AT62" i="2"/>
  <c r="AT74" i="2"/>
  <c r="AT13" i="2"/>
  <c r="AT69" i="2"/>
  <c r="AT35" i="2"/>
  <c r="AT23" i="2"/>
  <c r="AT49" i="2"/>
  <c r="AT20" i="2"/>
  <c r="AU20" i="2" s="1"/>
  <c r="E25" i="2"/>
  <c r="E14" i="2"/>
  <c r="E21" i="2"/>
  <c r="E24" i="2"/>
  <c r="AD73" i="2"/>
  <c r="AD48" i="2"/>
  <c r="AD59" i="2"/>
  <c r="AE59" i="2" s="1"/>
  <c r="E59" i="2" s="1"/>
  <c r="AD56" i="2"/>
  <c r="AE56" i="2" s="1"/>
  <c r="E56" i="2" s="1"/>
  <c r="J20" i="2"/>
  <c r="J56" i="2"/>
  <c r="J59" i="2"/>
  <c r="J48" i="2"/>
  <c r="Z48" i="2"/>
  <c r="AA48" i="2" s="1"/>
  <c r="Z59" i="2"/>
  <c r="AA59" i="2" s="1"/>
  <c r="Z56" i="2"/>
  <c r="AA56" i="2" s="1"/>
  <c r="D56" i="2" s="1"/>
  <c r="R20" i="2"/>
  <c r="R56" i="2"/>
  <c r="R59" i="2"/>
  <c r="R48" i="2"/>
  <c r="V48" i="2"/>
  <c r="W48" i="2" s="1"/>
  <c r="V56" i="2"/>
  <c r="V59" i="2"/>
  <c r="W59" i="2" s="1"/>
  <c r="AD21" i="2"/>
  <c r="AL44" i="2"/>
  <c r="V29" i="2"/>
  <c r="W29" i="2" s="1"/>
  <c r="AP24" i="2"/>
  <c r="V34" i="2"/>
  <c r="W34" i="2" s="1"/>
  <c r="AL42" i="2"/>
  <c r="Z11" i="2"/>
  <c r="Z20" i="2"/>
  <c r="AA20" i="2" s="1"/>
  <c r="D20" i="2" s="1"/>
  <c r="V49" i="2"/>
  <c r="W49" i="2" s="1"/>
  <c r="V20" i="2"/>
  <c r="V15" i="2"/>
  <c r="W15" i="2" s="1"/>
  <c r="V40" i="2"/>
  <c r="W40" i="2" s="1"/>
  <c r="V24" i="2"/>
  <c r="W24" i="2" s="1"/>
  <c r="V47" i="2"/>
  <c r="W47" i="2" s="1"/>
  <c r="V39" i="2"/>
  <c r="W39" i="2" s="1"/>
  <c r="V21" i="2"/>
  <c r="W21" i="2" s="1"/>
  <c r="V72" i="2"/>
  <c r="V74" i="2"/>
  <c r="W74" i="2" s="1"/>
  <c r="V41" i="2"/>
  <c r="W41" i="2" s="1"/>
  <c r="V17" i="2"/>
  <c r="W17" i="2" s="1"/>
  <c r="V52" i="2"/>
  <c r="W52" i="2" s="1"/>
  <c r="V46" i="2"/>
  <c r="W46" i="2" s="1"/>
  <c r="V35" i="2"/>
  <c r="W35" i="2" s="1"/>
  <c r="V19" i="2"/>
  <c r="W19" i="2" s="1"/>
  <c r="V43" i="2"/>
  <c r="W43" i="2" s="1"/>
  <c r="V73" i="2"/>
  <c r="W73" i="2" s="1"/>
  <c r="V32" i="2"/>
  <c r="W32" i="2" s="1"/>
  <c r="V25" i="2"/>
  <c r="W25" i="2" s="1"/>
  <c r="V36" i="2"/>
  <c r="W36" i="2" s="1"/>
  <c r="D36" i="2" s="1"/>
  <c r="V11" i="2"/>
  <c r="W11" i="2" s="1"/>
  <c r="V14" i="2"/>
  <c r="W14" i="2" s="1"/>
  <c r="V12" i="2"/>
  <c r="W12" i="2" s="1"/>
  <c r="V10" i="2"/>
  <c r="W10" i="2" s="1"/>
  <c r="V62" i="2"/>
  <c r="V38" i="2"/>
  <c r="W38" i="2" s="1"/>
  <c r="V28" i="2"/>
  <c r="W28" i="2" s="1"/>
  <c r="V71" i="2"/>
  <c r="AH36" i="2"/>
  <c r="AI36" i="2" s="1"/>
  <c r="AH74" i="2"/>
  <c r="AH69" i="2"/>
  <c r="AH53" i="2"/>
  <c r="AH75" i="2"/>
  <c r="AH60" i="2"/>
  <c r="AH63" i="2"/>
  <c r="AH58" i="2"/>
  <c r="AH54" i="2"/>
  <c r="AH37" i="2"/>
  <c r="AH45" i="2"/>
  <c r="AH70" i="2"/>
  <c r="AH12" i="2"/>
  <c r="AH43" i="2"/>
  <c r="AI43" i="2" s="1"/>
  <c r="AH73" i="2"/>
  <c r="AL45" i="2"/>
  <c r="AL63" i="2"/>
  <c r="AL69" i="2"/>
  <c r="AL53" i="2"/>
  <c r="AL75" i="2"/>
  <c r="AL70" i="2"/>
  <c r="AL60" i="2"/>
  <c r="AL58" i="2"/>
  <c r="AL54" i="2"/>
  <c r="AL37" i="2"/>
  <c r="AP43" i="2"/>
  <c r="AP48" i="2"/>
  <c r="AP63" i="2"/>
  <c r="AP70" i="2"/>
  <c r="AP71" i="2"/>
  <c r="AP32" i="2"/>
  <c r="AQ32" i="2" s="1"/>
  <c r="AH25" i="2"/>
  <c r="AH67" i="2"/>
  <c r="AH39" i="2"/>
  <c r="AI39" i="2" s="1"/>
  <c r="Z32" i="2"/>
  <c r="J69" i="2"/>
  <c r="J53" i="2"/>
  <c r="J75" i="2"/>
  <c r="J70" i="2"/>
  <c r="J60" i="2"/>
  <c r="J45" i="2"/>
  <c r="J63" i="2"/>
  <c r="J58" i="2"/>
  <c r="J54" i="2"/>
  <c r="J37" i="2"/>
  <c r="AT32" i="2"/>
  <c r="AU32" i="2" s="1"/>
  <c r="AT43" i="2"/>
  <c r="AU43" i="2" s="1"/>
  <c r="AT71" i="2"/>
  <c r="AT70" i="2"/>
  <c r="AT63" i="2"/>
  <c r="AT48" i="2"/>
  <c r="Z29" i="2"/>
  <c r="AA29" i="2" s="1"/>
  <c r="AH24" i="2"/>
  <c r="AH40" i="2"/>
  <c r="AH41" i="2"/>
  <c r="AI41" i="2" s="1"/>
  <c r="R34" i="2"/>
  <c r="S34" i="2" s="1"/>
  <c r="R75" i="2"/>
  <c r="S75" i="2" s="1"/>
  <c r="R54" i="2"/>
  <c r="S54" i="2" s="1"/>
  <c r="R37" i="2"/>
  <c r="S37" i="2" s="1"/>
  <c r="R69" i="2"/>
  <c r="R53" i="2"/>
  <c r="S53" i="2" s="1"/>
  <c r="R70" i="2"/>
  <c r="R60" i="2"/>
  <c r="R63" i="2"/>
  <c r="R58" i="2"/>
  <c r="R45" i="2"/>
  <c r="AH11" i="2"/>
  <c r="AH32" i="2"/>
  <c r="AI32" i="2" s="1"/>
  <c r="E32" i="2" s="1"/>
  <c r="V75" i="2"/>
  <c r="V54" i="2"/>
  <c r="V70" i="2"/>
  <c r="V37" i="2"/>
  <c r="W37" i="2" s="1"/>
  <c r="V45" i="2"/>
  <c r="W45" i="2" s="1"/>
  <c r="V53" i="2"/>
  <c r="V69" i="2"/>
  <c r="AH47" i="2"/>
  <c r="AD42" i="2"/>
  <c r="AE42" i="2" s="1"/>
  <c r="AD69" i="2"/>
  <c r="AD53" i="2"/>
  <c r="AD75" i="2"/>
  <c r="AD70" i="2"/>
  <c r="AD60" i="2"/>
  <c r="AD63" i="2"/>
  <c r="AD58" i="2"/>
  <c r="AD54" i="2"/>
  <c r="AD37" i="2"/>
  <c r="AD45" i="2"/>
  <c r="AE45" i="2" s="1"/>
  <c r="Z15" i="2"/>
  <c r="Z53" i="2"/>
  <c r="Z37" i="2"/>
  <c r="Z75" i="2"/>
  <c r="Z70" i="2"/>
  <c r="Z45" i="2"/>
  <c r="Z60" i="2"/>
  <c r="Z63" i="2"/>
  <c r="Z58" i="2"/>
  <c r="Z54" i="2"/>
  <c r="Z69" i="2"/>
  <c r="AH14" i="2"/>
  <c r="Z24" i="2"/>
  <c r="AA24" i="2" s="1"/>
  <c r="AD12" i="2"/>
  <c r="AH18" i="2"/>
  <c r="AH27" i="2"/>
  <c r="AD24" i="2"/>
  <c r="AL64" i="2"/>
  <c r="AL18" i="2"/>
  <c r="AL27" i="2"/>
  <c r="Z25" i="2"/>
  <c r="AD18" i="2"/>
  <c r="AD27" i="2"/>
  <c r="AD13" i="2"/>
  <c r="AD23" i="2"/>
  <c r="AE23" i="2" s="1"/>
  <c r="AD11" i="2"/>
  <c r="Z19" i="2"/>
  <c r="AD15" i="2"/>
  <c r="AE15" i="2" s="1"/>
  <c r="Z34" i="2"/>
  <c r="AD32" i="2"/>
  <c r="AP58" i="2"/>
  <c r="AP18" i="2"/>
  <c r="AP27" i="2"/>
  <c r="Z10" i="2"/>
  <c r="AD43" i="2"/>
  <c r="AE43" i="2" s="1"/>
  <c r="J42" i="2"/>
  <c r="K42" i="2" s="1"/>
  <c r="J18" i="2"/>
  <c r="J23" i="2"/>
  <c r="J27" i="2"/>
  <c r="J13" i="2"/>
  <c r="AT18" i="2"/>
  <c r="AT27" i="2"/>
  <c r="Z21" i="2"/>
  <c r="AA21" i="2" s="1"/>
  <c r="R18" i="2"/>
  <c r="S18" i="2" s="1"/>
  <c r="R23" i="2"/>
  <c r="R27" i="2"/>
  <c r="R13" i="2"/>
  <c r="S13" i="2" s="1"/>
  <c r="Z13" i="2"/>
  <c r="AA13" i="2" s="1"/>
  <c r="Z23" i="2"/>
  <c r="AA23" i="2" s="1"/>
  <c r="Z18" i="2"/>
  <c r="Z27" i="2"/>
  <c r="AA27" i="2" s="1"/>
  <c r="Z12" i="2"/>
  <c r="AD46" i="2"/>
  <c r="V13" i="2"/>
  <c r="W13" i="2" s="1"/>
  <c r="V18" i="2"/>
  <c r="V23" i="2"/>
  <c r="W23" i="2" s="1"/>
  <c r="V27" i="2"/>
  <c r="W27" i="2" s="1"/>
  <c r="Z46" i="2"/>
  <c r="Z43" i="2"/>
  <c r="AA43" i="2" s="1"/>
  <c r="Z73" i="2"/>
  <c r="Z17" i="2"/>
  <c r="Z47" i="2"/>
  <c r="Z36" i="2"/>
  <c r="Z74" i="2"/>
  <c r="Z38" i="2"/>
  <c r="AA38" i="2" s="1"/>
  <c r="Z35" i="2"/>
  <c r="Z72" i="2"/>
  <c r="Z62" i="2"/>
  <c r="Z64" i="2"/>
  <c r="Z67" i="2"/>
  <c r="Z39" i="2"/>
  <c r="Z40" i="2"/>
  <c r="AA40" i="2" s="1"/>
  <c r="Z41" i="2"/>
  <c r="Z28" i="2"/>
  <c r="Z14" i="2"/>
  <c r="J74" i="2"/>
  <c r="K74" i="2" s="1"/>
  <c r="AL72" i="2"/>
  <c r="AM72" i="2" s="1"/>
  <c r="AL62" i="2"/>
  <c r="AP73" i="2"/>
  <c r="V64" i="2"/>
  <c r="J36" i="2"/>
  <c r="J52" i="2"/>
  <c r="J25" i="2"/>
  <c r="K25" i="2" s="1"/>
  <c r="J38" i="2"/>
  <c r="K38" i="2" s="1"/>
  <c r="AL67" i="2"/>
  <c r="AL39" i="2"/>
  <c r="AM39" i="2" s="1"/>
  <c r="AP45" i="2"/>
  <c r="AL17" i="2"/>
  <c r="R64" i="2"/>
  <c r="S64" i="2" s="1"/>
  <c r="D64" i="2" s="1"/>
  <c r="Z49" i="2"/>
  <c r="AT42" i="2"/>
  <c r="J35" i="2"/>
  <c r="K35" i="2" s="1"/>
  <c r="AL40" i="2"/>
  <c r="AL41" i="2"/>
  <c r="AM41" i="2" s="1"/>
  <c r="AL14" i="2"/>
  <c r="AD52" i="2"/>
  <c r="R24" i="2"/>
  <c r="S24" i="2" s="1"/>
  <c r="AL32" i="2"/>
  <c r="AM32" i="2" s="1"/>
  <c r="J34" i="2"/>
  <c r="K34" i="2" s="1"/>
  <c r="R46" i="2"/>
  <c r="S46" i="2" s="1"/>
  <c r="R47" i="2"/>
  <c r="S47" i="2" s="1"/>
  <c r="J43" i="2"/>
  <c r="R19" i="2"/>
  <c r="J72" i="2"/>
  <c r="K72" i="2" s="1"/>
  <c r="D72" i="2" s="1"/>
  <c r="J62" i="2"/>
  <c r="K62" i="2" s="1"/>
  <c r="R36" i="2"/>
  <c r="R74" i="2"/>
  <c r="S74" i="2" s="1"/>
  <c r="R38" i="2"/>
  <c r="S38" i="2" s="1"/>
  <c r="R35" i="2"/>
  <c r="S35" i="2" s="1"/>
  <c r="J28" i="2"/>
  <c r="J64" i="2"/>
  <c r="J49" i="2"/>
  <c r="J19" i="2"/>
  <c r="K19" i="2" s="1"/>
  <c r="D19" i="2" s="1"/>
  <c r="R21" i="2"/>
  <c r="R10" i="2"/>
  <c r="S10" i="2" s="1"/>
  <c r="J67" i="2"/>
  <c r="K67" i="2" s="1"/>
  <c r="J39" i="2"/>
  <c r="K39" i="2" s="1"/>
  <c r="R43" i="2"/>
  <c r="R73" i="2"/>
  <c r="S73" i="2" s="1"/>
  <c r="J14" i="2"/>
  <c r="R44" i="2"/>
  <c r="S44" i="2" s="1"/>
  <c r="J21" i="2"/>
  <c r="K21" i="2" s="1"/>
  <c r="J10" i="2"/>
  <c r="K10" i="2" s="1"/>
  <c r="R15" i="2"/>
  <c r="S15" i="2" s="1"/>
  <c r="J40" i="2"/>
  <c r="K40" i="2" s="1"/>
  <c r="J41" i="2"/>
  <c r="K41" i="2" s="1"/>
  <c r="R72" i="2"/>
  <c r="R62" i="2"/>
  <c r="AT47" i="2"/>
  <c r="J73" i="2"/>
  <c r="K73" i="2" s="1"/>
  <c r="J15" i="2"/>
  <c r="K15" i="2" s="1"/>
  <c r="R12" i="2"/>
  <c r="S12" i="2" s="1"/>
  <c r="J32" i="2"/>
  <c r="K32" i="2" s="1"/>
  <c r="R67" i="2"/>
  <c r="S67" i="2" s="1"/>
  <c r="R39" i="2"/>
  <c r="S39" i="2" s="1"/>
  <c r="J44" i="2"/>
  <c r="K44" i="2" s="1"/>
  <c r="J24" i="2"/>
  <c r="K24" i="2" s="1"/>
  <c r="J12" i="2"/>
  <c r="K12" i="2" s="1"/>
  <c r="R29" i="2"/>
  <c r="S29" i="2" s="1"/>
  <c r="J46" i="2"/>
  <c r="K46" i="2" s="1"/>
  <c r="R40" i="2"/>
  <c r="S40" i="2" s="1"/>
  <c r="R41" i="2"/>
  <c r="S41" i="2" s="1"/>
  <c r="R28" i="2"/>
  <c r="S28" i="2" s="1"/>
  <c r="R17" i="2"/>
  <c r="S17" i="2" s="1"/>
  <c r="J71" i="2"/>
  <c r="J11" i="2"/>
  <c r="K11" i="2" s="1"/>
  <c r="J29" i="2"/>
  <c r="K29" i="2" s="1"/>
  <c r="R11" i="2"/>
  <c r="S11" i="2" s="1"/>
  <c r="R25" i="2"/>
  <c r="S25" i="2" s="1"/>
  <c r="J47" i="2"/>
  <c r="K47" i="2" s="1"/>
  <c r="R32" i="2"/>
  <c r="S32" i="2" s="1"/>
  <c r="J17" i="2"/>
  <c r="R14" i="2"/>
  <c r="S14" i="2" s="1"/>
  <c r="AT75" i="2"/>
  <c r="AT34" i="2"/>
  <c r="AP10" i="2"/>
  <c r="AQ10" i="2" s="1"/>
  <c r="AP40" i="2"/>
  <c r="AQ40" i="2" s="1"/>
  <c r="AP28" i="2"/>
  <c r="AP39" i="2"/>
  <c r="AQ39" i="2" s="1"/>
  <c r="AP11" i="2"/>
  <c r="AQ11" i="2" s="1"/>
  <c r="E11" i="2" s="1"/>
  <c r="AP75" i="2"/>
  <c r="AQ75" i="2" s="1"/>
  <c r="E75" i="2" s="1"/>
  <c r="AP53" i="2"/>
  <c r="AQ53" i="2" s="1"/>
  <c r="E53" i="2" s="1"/>
  <c r="AP14" i="2"/>
  <c r="AP56" i="2"/>
  <c r="AP65" i="2"/>
  <c r="AQ65" i="2" s="1"/>
  <c r="E65" i="2" s="1"/>
  <c r="C65" i="2" s="1"/>
  <c r="AH44" i="2"/>
  <c r="AT24" i="2"/>
  <c r="AT14" i="2"/>
  <c r="AT37" i="2"/>
  <c r="AT36" i="2"/>
  <c r="AT15" i="2"/>
  <c r="AT11" i="2"/>
  <c r="AT39" i="2"/>
  <c r="AT65" i="2"/>
  <c r="AT54" i="2"/>
  <c r="AT44" i="2"/>
  <c r="AT25" i="2"/>
  <c r="AT40" i="2"/>
  <c r="AT17" i="2"/>
  <c r="AT58" i="2"/>
  <c r="AT46" i="2"/>
  <c r="AT10" i="2"/>
  <c r="AU10" i="2" s="1"/>
  <c r="AT29" i="2"/>
  <c r="AT52" i="2"/>
  <c r="AT59" i="2"/>
  <c r="AT28" i="2"/>
  <c r="AT61" i="2"/>
  <c r="AT45" i="2"/>
  <c r="AU45" i="2" s="1"/>
  <c r="AT19" i="2"/>
  <c r="AU19" i="2" s="1"/>
  <c r="AT64" i="2"/>
  <c r="AT73" i="2"/>
  <c r="AT67" i="2"/>
  <c r="AT12" i="2"/>
  <c r="AT53" i="2"/>
  <c r="AT72" i="2"/>
  <c r="AU72" i="2" s="1"/>
  <c r="AT38" i="2"/>
  <c r="AT56" i="2"/>
  <c r="AP67" i="2"/>
  <c r="AL71" i="2"/>
  <c r="AH64" i="2"/>
  <c r="AH71" i="2"/>
  <c r="AH42" i="2"/>
  <c r="AD49" i="2"/>
  <c r="Z44" i="2"/>
  <c r="Z52" i="2"/>
  <c r="Z42" i="2"/>
  <c r="AA42" i="2" s="1"/>
  <c r="Z71" i="2"/>
  <c r="V44" i="2"/>
  <c r="W44" i="2" s="1"/>
  <c r="V42" i="2"/>
  <c r="W42" i="2" s="1"/>
  <c r="R42" i="2"/>
  <c r="S42" i="2" s="1"/>
  <c r="R52" i="2"/>
  <c r="S52" i="2" s="1"/>
  <c r="R49" i="2"/>
  <c r="S49" i="2" s="1"/>
  <c r="D49" i="2" s="1"/>
  <c r="AP44" i="2"/>
  <c r="AQ44" i="2" s="1"/>
  <c r="AP36" i="2"/>
  <c r="AQ36" i="2" s="1"/>
  <c r="AP47" i="2"/>
  <c r="AP52" i="2"/>
  <c r="AP61" i="2"/>
  <c r="AP42" i="2"/>
  <c r="AQ42" i="2" s="1"/>
  <c r="AP19" i="2"/>
  <c r="AQ19" i="2" s="1"/>
  <c r="AP59" i="2"/>
  <c r="AP46" i="2"/>
  <c r="AQ46" i="2" s="1"/>
  <c r="E46" i="2" s="1"/>
  <c r="AP15" i="2"/>
  <c r="AP72" i="2"/>
  <c r="AQ72" i="2" s="1"/>
  <c r="AP54" i="2"/>
  <c r="AP12" i="2"/>
  <c r="AP64" i="2"/>
  <c r="AQ64" i="2" s="1"/>
  <c r="E64" i="2" s="1"/>
  <c r="AP37" i="2"/>
  <c r="AP29" i="2"/>
  <c r="AP34" i="2"/>
  <c r="AQ34" i="2" s="1"/>
  <c r="E34" i="2" s="1"/>
  <c r="AP17" i="2"/>
  <c r="AQ17" i="2" s="1"/>
  <c r="AP38" i="2"/>
  <c r="AL49" i="2"/>
  <c r="AL52" i="2"/>
  <c r="AH52" i="2"/>
  <c r="AH49" i="2"/>
  <c r="AH28" i="2"/>
  <c r="AH17" i="2"/>
  <c r="AD29" i="2"/>
  <c r="AD47" i="2"/>
  <c r="AD14" i="2"/>
  <c r="AD64" i="2"/>
  <c r="AD25" i="2"/>
  <c r="AD34" i="2"/>
  <c r="AD36" i="2"/>
  <c r="AE36" i="2" s="1"/>
  <c r="AD74" i="2"/>
  <c r="AD38" i="2"/>
  <c r="AD35" i="2"/>
  <c r="AD17" i="2"/>
  <c r="AE17" i="2" s="1"/>
  <c r="AD44" i="2"/>
  <c r="AE44" i="2" s="1"/>
  <c r="AD72" i="2"/>
  <c r="AD62" i="2"/>
  <c r="AD19" i="2"/>
  <c r="AE19" i="2" s="1"/>
  <c r="AD67" i="2"/>
  <c r="AD39" i="2"/>
  <c r="AD10" i="2"/>
  <c r="AD40" i="2"/>
  <c r="AE40" i="2" s="1"/>
  <c r="AD41" i="2"/>
  <c r="AD28" i="2"/>
  <c r="AD71" i="2"/>
  <c r="R71" i="2"/>
  <c r="S71" i="2" s="1"/>
  <c r="C23" i="8"/>
  <c r="C34" i="6"/>
  <c r="C12" i="6"/>
  <c r="C32" i="6"/>
  <c r="C31" i="6"/>
  <c r="C33" i="6"/>
  <c r="C24" i="6"/>
  <c r="C11" i="6"/>
  <c r="C21" i="6"/>
  <c r="C18" i="6"/>
  <c r="C20" i="6"/>
  <c r="C15" i="6"/>
  <c r="C11" i="7"/>
  <c r="C7" i="7"/>
  <c r="C13" i="7"/>
  <c r="C8" i="7"/>
  <c r="C16" i="8"/>
  <c r="C24" i="8"/>
  <c r="C17" i="8"/>
  <c r="C13" i="8"/>
  <c r="C19" i="6"/>
  <c r="C13" i="6"/>
  <c r="C16" i="6"/>
  <c r="C6" i="6"/>
  <c r="C29" i="6"/>
  <c r="C40" i="6"/>
  <c r="C38" i="6"/>
  <c r="C36" i="6"/>
  <c r="C8" i="6"/>
  <c r="C30" i="6"/>
  <c r="C7" i="6"/>
  <c r="C25" i="6"/>
  <c r="C23" i="6"/>
  <c r="C10" i="6"/>
  <c r="C27" i="6"/>
  <c r="C26" i="6"/>
  <c r="C22" i="6"/>
  <c r="C39" i="6"/>
  <c r="C37" i="6"/>
  <c r="C9" i="6"/>
  <c r="C28" i="6"/>
  <c r="C28" i="8"/>
  <c r="C30" i="8"/>
  <c r="C19" i="8"/>
  <c r="C29" i="8"/>
  <c r="C10" i="8"/>
  <c r="C15" i="8"/>
  <c r="C12" i="8"/>
  <c r="C9" i="8"/>
  <c r="C34" i="8"/>
  <c r="C22" i="8"/>
  <c r="C27" i="8"/>
  <c r="C33" i="8"/>
  <c r="C18" i="8"/>
  <c r="C25" i="8"/>
  <c r="C8" i="8"/>
  <c r="C21" i="8"/>
  <c r="C20" i="8"/>
  <c r="C26" i="8"/>
  <c r="D59" i="2" l="1"/>
  <c r="C59" i="2" s="1"/>
  <c r="D27" i="2"/>
  <c r="C27" i="2" s="1"/>
  <c r="D14" i="2"/>
  <c r="C14" i="2" s="1"/>
  <c r="D71" i="2"/>
  <c r="D52" i="2"/>
  <c r="C52" i="2" s="1"/>
  <c r="D21" i="2"/>
  <c r="D62" i="2"/>
  <c r="C62" i="2" s="1"/>
  <c r="D28" i="2"/>
  <c r="C28" i="2" s="1"/>
  <c r="D43" i="2"/>
  <c r="D13" i="2"/>
  <c r="C13" i="2" s="1"/>
  <c r="D73" i="2"/>
  <c r="C73" i="2" s="1"/>
  <c r="E43" i="2"/>
  <c r="D48" i="2"/>
  <c r="C48" i="2" s="1"/>
  <c r="D10" i="2"/>
  <c r="D23" i="2"/>
  <c r="D38" i="2"/>
  <c r="C38" i="2" s="1"/>
  <c r="D22" i="2"/>
  <c r="C22" i="2" s="1"/>
  <c r="D12" i="2"/>
  <c r="C12" i="2" s="1"/>
  <c r="D35" i="2"/>
  <c r="C35" i="2" s="1"/>
  <c r="D11" i="2"/>
  <c r="C11" i="2" s="1"/>
  <c r="D32" i="2"/>
  <c r="D39" i="2"/>
  <c r="D29" i="2"/>
  <c r="C29" i="2" s="1"/>
  <c r="D47" i="2"/>
  <c r="C47" i="2" s="1"/>
  <c r="D42" i="2"/>
  <c r="E39" i="2"/>
  <c r="D41" i="2"/>
  <c r="D40" i="2"/>
  <c r="D46" i="2"/>
  <c r="C46" i="2" s="1"/>
  <c r="D67" i="2"/>
  <c r="C67" i="2" s="1"/>
  <c r="D61" i="2"/>
  <c r="C61" i="2" s="1"/>
  <c r="D74" i="2"/>
  <c r="C74" i="2" s="1"/>
  <c r="D34" i="2"/>
  <c r="C34" i="2" s="1"/>
  <c r="D44" i="2"/>
  <c r="D15" i="2"/>
  <c r="C15" i="2" s="1"/>
  <c r="D24" i="2"/>
  <c r="C24" i="2" s="1"/>
  <c r="D17" i="2"/>
  <c r="D25" i="2"/>
  <c r="C25" i="2" s="1"/>
  <c r="E10" i="2"/>
  <c r="C10" i="2" s="1"/>
  <c r="C71" i="2"/>
  <c r="E45" i="2"/>
  <c r="E20" i="2"/>
  <c r="C20" i="2" s="1"/>
  <c r="E23" i="2"/>
  <c r="E44" i="2"/>
  <c r="E42" i="2"/>
  <c r="E17" i="2"/>
  <c r="E40" i="2"/>
  <c r="E36" i="2"/>
  <c r="C36" i="2" s="1"/>
  <c r="C56" i="2"/>
  <c r="E72" i="2"/>
  <c r="C72" i="2" s="1"/>
  <c r="E19" i="2"/>
  <c r="C49" i="2"/>
  <c r="C21" i="2"/>
  <c r="E41" i="2"/>
  <c r="W75" i="2"/>
  <c r="D75" i="2" s="1"/>
  <c r="AA37" i="2"/>
  <c r="W53" i="2"/>
  <c r="D53" i="2" s="1"/>
  <c r="AA45" i="2"/>
  <c r="D45" i="2" s="1"/>
  <c r="W54" i="2"/>
  <c r="W18" i="2"/>
  <c r="C64" i="2"/>
  <c r="D70" i="2" l="1"/>
  <c r="C70" i="2" s="1"/>
  <c r="D60" i="2"/>
  <c r="C60" i="2" s="1"/>
  <c r="D37" i="2"/>
  <c r="C37" i="2" s="1"/>
  <c r="D63" i="2"/>
  <c r="C63" i="2" s="1"/>
  <c r="C75" i="2"/>
  <c r="D69" i="2"/>
  <c r="C69" i="2" s="1"/>
  <c r="C53" i="2"/>
  <c r="D54" i="2"/>
  <c r="C54" i="2" s="1"/>
  <c r="D58" i="2"/>
  <c r="C58" i="2" s="1"/>
  <c r="D18" i="2"/>
  <c r="C18" i="2" s="1"/>
  <c r="C45" i="2"/>
  <c r="C43" i="2"/>
  <c r="C19" i="2"/>
  <c r="C44" i="2"/>
  <c r="C17" i="2"/>
  <c r="C42" i="2"/>
  <c r="C40" i="2"/>
  <c r="C23" i="2"/>
  <c r="C32" i="2"/>
  <c r="A33" i="2" s="1"/>
  <c r="C41" i="2"/>
  <c r="C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</authors>
  <commentList>
    <comment ref="E32" authorId="0" shapeId="0" xr:uid="{50F86DD5-D3FA-4F24-B774-F86B8DCEE07B}">
      <text>
        <r>
          <rPr>
            <b/>
            <sz val="9"/>
            <color indexed="81"/>
            <rFont val="Segoe UI"/>
            <charset val="1"/>
          </rPr>
          <t>PR: AU32 fehlt weil schlechtestes von 6 Ergebnissen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Abfrage - Tabelle1" description="Verbindung mit der Abfrage 'Tabelle1' in der Arbeitsmappe." type="5" refreshedVersion="0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<sst xmlns="http://schemas.openxmlformats.org/spreadsheetml/2006/main" count="862" uniqueCount="387">
  <si>
    <t>ASC</t>
  </si>
  <si>
    <t>UYCAs</t>
  </si>
  <si>
    <t>SCK</t>
  </si>
  <si>
    <t>UYCWg</t>
  </si>
  <si>
    <t>Faktor</t>
  </si>
  <si>
    <t>Platz</t>
  </si>
  <si>
    <t>Steuerleute</t>
  </si>
  <si>
    <t>Club</t>
  </si>
  <si>
    <t>Punkte</t>
  </si>
  <si>
    <t>Regatten AUT</t>
  </si>
  <si>
    <t>Regatten Ausland</t>
  </si>
  <si>
    <t>Farthofer Michael</t>
  </si>
  <si>
    <t>AUT 277</t>
  </si>
  <si>
    <t>Skolaut Christoph</t>
  </si>
  <si>
    <t>UYCMo</t>
  </si>
  <si>
    <t>AUT 204</t>
  </si>
  <si>
    <t>Ritschel Michael</t>
  </si>
  <si>
    <t>AUT 209</t>
  </si>
  <si>
    <t>Resch Peter</t>
  </si>
  <si>
    <t>AUT 175</t>
  </si>
  <si>
    <t>Spitzauer Johann</t>
  </si>
  <si>
    <t>AUT 141</t>
  </si>
  <si>
    <t>Sturm Albert</t>
  </si>
  <si>
    <t>AUT 777</t>
  </si>
  <si>
    <t>Pretscher Michael</t>
  </si>
  <si>
    <t>AUT 192</t>
  </si>
  <si>
    <t>Eigenstuhler Lukas</t>
  </si>
  <si>
    <t>AUT 159</t>
  </si>
  <si>
    <t>Eder Wolfgang</t>
  </si>
  <si>
    <t>AUT 155</t>
  </si>
  <si>
    <t>Lutz Martin</t>
  </si>
  <si>
    <t>Kopetzky Michael</t>
  </si>
  <si>
    <t>SVW-YS</t>
  </si>
  <si>
    <t>Teiser Johannes</t>
  </si>
  <si>
    <t>GER 1210</t>
  </si>
  <si>
    <t>Richard Alexander Wenzel</t>
  </si>
  <si>
    <t>AUT 166</t>
  </si>
  <si>
    <t>Gfreiner Dietmar</t>
  </si>
  <si>
    <t>AUT 167</t>
  </si>
  <si>
    <t>Neugebauer Christian</t>
  </si>
  <si>
    <t>AUT 193</t>
  </si>
  <si>
    <t>Andresen Aksel</t>
  </si>
  <si>
    <t>DEN 425</t>
  </si>
  <si>
    <t>Jansen Johannes</t>
  </si>
  <si>
    <t>AUT 19</t>
  </si>
  <si>
    <t>Steinberger Anton</t>
  </si>
  <si>
    <t>AUT 188</t>
  </si>
  <si>
    <t>Stolitzka Alexander</t>
  </si>
  <si>
    <t>AUT 195</t>
  </si>
  <si>
    <t>Graf Hans</t>
  </si>
  <si>
    <t>Schrangl Philipp</t>
  </si>
  <si>
    <t>AUT 80</t>
  </si>
  <si>
    <t>Nadlinger Michael</t>
  </si>
  <si>
    <t>AUT 355</t>
  </si>
  <si>
    <t>Wutschl Anton</t>
  </si>
  <si>
    <t>SYC</t>
  </si>
  <si>
    <t>AUT 145</t>
  </si>
  <si>
    <t>Hermann Gerhard H.</t>
  </si>
  <si>
    <t>GER 60</t>
  </si>
  <si>
    <t>Pilgerstorfer Leo</t>
  </si>
  <si>
    <t>AUT 67</t>
  </si>
  <si>
    <t>Baert Michael</t>
  </si>
  <si>
    <t>SUI 206</t>
  </si>
  <si>
    <t>Bauer Albert</t>
  </si>
  <si>
    <t>Schlederer Manfred</t>
  </si>
  <si>
    <t>AUT 201</t>
  </si>
  <si>
    <t>Seydl Max</t>
  </si>
  <si>
    <t>Crew</t>
  </si>
  <si>
    <t>Deschka Stefan</t>
  </si>
  <si>
    <t>Skolaut Georg</t>
  </si>
  <si>
    <t>Hubauer Friedrich</t>
  </si>
  <si>
    <t>Pessl Harald</t>
  </si>
  <si>
    <t>Hauer Wilibald</t>
  </si>
  <si>
    <t>Kurz Justin</t>
  </si>
  <si>
    <t>Kobale Konstantin</t>
  </si>
  <si>
    <t>UYCWö</t>
  </si>
  <si>
    <t>Pichorner Jacob</t>
  </si>
  <si>
    <t>Feichtenschlager Matteo</t>
  </si>
  <si>
    <t>Pretscher Heinrich</t>
  </si>
  <si>
    <t>OESV</t>
  </si>
  <si>
    <t>Eisl Ilse</t>
  </si>
  <si>
    <t>Eisl Walter</t>
  </si>
  <si>
    <t>Feichtenschlager Maria</t>
  </si>
  <si>
    <t>Spitzauer Moritz-Silvester</t>
  </si>
  <si>
    <t>UYCNs</t>
  </si>
  <si>
    <t>Wildner Mona</t>
  </si>
  <si>
    <t>Eder Bernhard</t>
  </si>
  <si>
    <t>Nissl Helmut</t>
  </si>
  <si>
    <t>Listl Andreas</t>
  </si>
  <si>
    <t>SCM</t>
  </si>
  <si>
    <t>Eigenstuhler Florian</t>
  </si>
  <si>
    <t>Böckl Georg</t>
  </si>
  <si>
    <t>Jöbstl Wolfgang</t>
  </si>
  <si>
    <t>Friedrich Günther</t>
  </si>
  <si>
    <t>Tillmann Klaus</t>
  </si>
  <si>
    <t>Doll Bernd</t>
  </si>
  <si>
    <t>Hofer Florian</t>
  </si>
  <si>
    <t>Buchinger Wolfgang</t>
  </si>
  <si>
    <t>Schulz Michael</t>
  </si>
  <si>
    <t>Fussi Martin</t>
  </si>
  <si>
    <t>Gfreiner Anne</t>
  </si>
  <si>
    <t>Eder Herbert</t>
  </si>
  <si>
    <t>Wymetal Christian</t>
  </si>
  <si>
    <t>Weiser-Lobao Phlipp</t>
  </si>
  <si>
    <t>Pretscher Clemens</t>
  </si>
  <si>
    <t>Jöbstl Ute</t>
  </si>
  <si>
    <t>Piso Nicolaus</t>
  </si>
  <si>
    <t>Black Kaare</t>
  </si>
  <si>
    <t>Schwarz Stefan</t>
  </si>
  <si>
    <t>Flödl Matthias</t>
  </si>
  <si>
    <t>Mittermayr Klaus</t>
  </si>
  <si>
    <t>Grasmannn Tobias Michael</t>
  </si>
  <si>
    <t>Kohnhauser Veit</t>
  </si>
  <si>
    <t>Stadler Johannes</t>
  </si>
  <si>
    <t>Bermadinger Freddy</t>
  </si>
  <si>
    <t>Reichert Max</t>
  </si>
  <si>
    <t>Höfer Richard</t>
  </si>
  <si>
    <t>Stolitzka Laurenz</t>
  </si>
  <si>
    <t>Moser Jörg</t>
  </si>
  <si>
    <t>Cuber Anton</t>
  </si>
  <si>
    <t>Kretschmer Holger</t>
  </si>
  <si>
    <t>Fischer Bertram</t>
  </si>
  <si>
    <t>Jeschke Alexandra</t>
  </si>
  <si>
    <t>Jeschke Christoph</t>
  </si>
  <si>
    <t>Jöbstl Barbara</t>
  </si>
  <si>
    <t>Kleinheider Peter</t>
  </si>
  <si>
    <t>Wutschl Andreas</t>
  </si>
  <si>
    <t>Wutschl Marissa</t>
  </si>
  <si>
    <t>Mann Sascha</t>
  </si>
  <si>
    <t>Lehner Severin</t>
  </si>
  <si>
    <t>Kopetzky Marie Sophie</t>
  </si>
  <si>
    <t>Lux Günther</t>
  </si>
  <si>
    <t>Hermann Christian</t>
  </si>
  <si>
    <t>ÖSV</t>
  </si>
  <si>
    <t>Manhardt Christian</t>
  </si>
  <si>
    <t>Meixner Roman</t>
  </si>
  <si>
    <t>Zimmel Joachim</t>
  </si>
  <si>
    <t>Keiler Emily</t>
  </si>
  <si>
    <t>Janezic Gregor</t>
  </si>
  <si>
    <t>Nake Michael</t>
  </si>
  <si>
    <t>Seydl Xaver</t>
  </si>
  <si>
    <t>Strauch Moritz</t>
  </si>
  <si>
    <t>König Walter</t>
  </si>
  <si>
    <t>OSYC IG-S</t>
  </si>
  <si>
    <t>Braunegg Christof</t>
  </si>
  <si>
    <t>Raschke Gerald</t>
  </si>
  <si>
    <t>Scherzer Erich</t>
  </si>
  <si>
    <r>
      <t xml:space="preserve">Die Punkte für die Bestenliste werden für jede Regatta mit der Formel berechnet:
</t>
    </r>
    <r>
      <rPr>
        <sz val="12"/>
        <rFont val="Arial"/>
        <family val="2"/>
      </rPr>
      <t xml:space="preserve">
</t>
    </r>
    <r>
      <rPr>
        <b/>
        <i/>
        <sz val="12"/>
        <rFont val="Arial"/>
        <family val="2"/>
      </rPr>
      <t xml:space="preserve">Punkte = (Tln+1-(Pkt/Wf)) * (100/Tln) * Fkt
</t>
    </r>
  </si>
  <si>
    <t>Tln:      Anzahl der Teilnehmer an der Regatta
Pkt:      Gesamtpunkteanzahl der Regatta
Wf:      Anzahl der Wettfahrten
Fkt:      Faktor der Regatta für die Bestenliste</t>
  </si>
  <si>
    <t>Regatta (Situation und Grade)</t>
  </si>
  <si>
    <t>Österreichische Schwerpunkt-Regatten *)</t>
  </si>
  <si>
    <t>*) Für die Wertung in der Bestenliste sind mindestens 5 Teilnehmer erforderlich. Ansonsten gibt es keine Mindestteilnehmerzahl für ein Zustandekommen einer Regatta, außer es sind solche in den Regeln für Meisterschaften festgelegt.</t>
  </si>
  <si>
    <t>Regatten bei denen nicht genug Wind für ausreichend Wettfahrten laut Ausschreibung war</t>
  </si>
  <si>
    <t>Ranglisten-Regatten im Ausland *)</t>
  </si>
  <si>
    <t>IDA Grade 3 Regatten</t>
  </si>
  <si>
    <r>
      <t>IDA Grade 2 Regatten (z.B. nationale Meisterschaften im Ausland</t>
    </r>
    <r>
      <rPr>
        <i/>
        <sz val="8"/>
        <color rgb="FF666666"/>
        <rFont val="Arial"/>
        <family val="2"/>
      </rPr>
      <t>)</t>
    </r>
  </si>
  <si>
    <t>IDA Grade 1 Regatten (z.B Grand Prix)</t>
  </si>
  <si>
    <t>Österreichische Staatsmeisterschaft</t>
  </si>
  <si>
    <t>Europameisterschaft</t>
  </si>
  <si>
    <t>Weltmeisterschaft, Gold Cup</t>
  </si>
  <si>
    <t>österreichische Revierwettfahrten mit mind. 5 Drachen am Start und einer Klassenwertung der Drachen nach gesegelter Zeit</t>
  </si>
  <si>
    <t>Eder Wolfgang / UYCAs / AUT 155</t>
  </si>
  <si>
    <t>Steuerleute / Club / Boot</t>
  </si>
  <si>
    <t>Feichtenschlager / UYCWg / AUT 159</t>
  </si>
  <si>
    <t>AUT 198</t>
  </si>
  <si>
    <t>AUT 178</t>
  </si>
  <si>
    <t>Oppitz Marcus</t>
  </si>
  <si>
    <t>Clodi Alexander</t>
  </si>
  <si>
    <t>Resch Peter / UYCAs / AUT 175</t>
  </si>
  <si>
    <t>Crew / Club</t>
  </si>
  <si>
    <t>Ritschel Michael / UYCWg / AUT 209</t>
  </si>
  <si>
    <t>Tln:</t>
  </si>
  <si>
    <t>Wf:</t>
  </si>
  <si>
    <t>Fkt:</t>
  </si>
  <si>
    <t>Gfreiner Dietmar / UYCAs / AUT 167</t>
  </si>
  <si>
    <t>Farthofer Michael / UYCAs / AUT 277</t>
  </si>
  <si>
    <t>Pretscher Michael / UYCAs / AUT 192</t>
  </si>
  <si>
    <t>Sturm Albert / UYCAs / AUT 777</t>
  </si>
  <si>
    <t>AUT 304</t>
  </si>
  <si>
    <t>Kopetzky Michael / SVW-YS / AUT 304</t>
  </si>
  <si>
    <t>Nadlinger Michael / UYCWg / AUT 355</t>
  </si>
  <si>
    <t>Kurz Justin / UYCAs</t>
  </si>
  <si>
    <t>Hauer Wilibald / UYCAs</t>
  </si>
  <si>
    <t>Deschka Stefan / UYCAs</t>
  </si>
  <si>
    <t>Pretscher Heinrich / OESV</t>
  </si>
  <si>
    <t>Pessl Laurenz</t>
  </si>
  <si>
    <t>Stelzl Thomas</t>
  </si>
  <si>
    <t>Eder Bernhard / OESV</t>
  </si>
  <si>
    <t>Nissl Helmut / UYCAs</t>
  </si>
  <si>
    <t>Lindner Gerhard</t>
  </si>
  <si>
    <t>Sturz Peter</t>
  </si>
  <si>
    <t>Orasche Herbert</t>
  </si>
  <si>
    <t>SCS</t>
  </si>
  <si>
    <t>Beisteiner Peter</t>
  </si>
  <si>
    <t>Skolaut Christoph / UYCMo / AUT 204</t>
  </si>
  <si>
    <t>Skolaut Georg / UYCMo</t>
  </si>
  <si>
    <t>Lutz Martin / UYCWg</t>
  </si>
  <si>
    <t>Pkte.</t>
  </si>
  <si>
    <t>Punkte 
[für BL]</t>
  </si>
  <si>
    <t>Stadler Georg</t>
  </si>
  <si>
    <t>Anzahl Regatten AUT</t>
  </si>
  <si>
    <t>Spitzauer Johann / UYCAs / AUT 141</t>
  </si>
  <si>
    <t>Eigenstuhler Lukas / UYCWg / AUT 159</t>
  </si>
  <si>
    <t>Neugebauer Christian / UYCAs / AUT 193</t>
  </si>
  <si>
    <t>Stolitzka Alexander / UYCAs / AUT 195</t>
  </si>
  <si>
    <t>Flödl Mattias</t>
  </si>
  <si>
    <t>Zorn Matteo</t>
  </si>
  <si>
    <t>Gfreiner Louise</t>
  </si>
  <si>
    <t>Hofinger Felix</t>
  </si>
  <si>
    <t>AUT 54</t>
  </si>
  <si>
    <t>Elsner Bernd</t>
  </si>
  <si>
    <t>AUT 170</t>
  </si>
  <si>
    <t>Krones Alexander</t>
  </si>
  <si>
    <t>GER 609</t>
  </si>
  <si>
    <t>Elsner Bernd / UYCAs / AUT 170</t>
  </si>
  <si>
    <r>
      <t>Die Punkte für die Bestenliste werden für jede Regatta mit der Formel berechnet:</t>
    </r>
    <r>
      <rPr>
        <sz val="12"/>
        <rFont val="Arial"/>
        <family val="2"/>
      </rPr>
      <t xml:space="preserve">
</t>
    </r>
    <r>
      <rPr>
        <b/>
        <i/>
        <sz val="12"/>
        <rFont val="Arial"/>
        <family val="2"/>
      </rPr>
      <t xml:space="preserve">Punkte = (Tln + 2) - Rang
</t>
    </r>
    <r>
      <rPr>
        <sz val="10"/>
        <rFont val="Arial"/>
        <family val="2"/>
      </rPr>
      <t>Tln: Anzahl der teilgenoimmenen Drachen
Rang: Platzierung innerhalb der Drachen
Sieger ist die/der Steuerfrau/Steuermann mit den meisten Punkten
Drachen-Yardstick: 106 / 107 / 109</t>
    </r>
  </si>
  <si>
    <t>Riha Wolfgang</t>
  </si>
  <si>
    <t>Regatten in Wertung</t>
  </si>
  <si>
    <t>ja</t>
  </si>
  <si>
    <t>tn. Drachen</t>
  </si>
  <si>
    <t>Rüppli Urs</t>
  </si>
  <si>
    <t>TYC</t>
  </si>
  <si>
    <t>SUI 341</t>
  </si>
  <si>
    <t>Spiessberger Christian</t>
  </si>
  <si>
    <t>SCA</t>
  </si>
  <si>
    <t>AUT 165</t>
  </si>
  <si>
    <t>Dichtl Johannes</t>
  </si>
  <si>
    <t>GER 1090</t>
  </si>
  <si>
    <t>Felzmann Florian</t>
  </si>
  <si>
    <t>AUT 227</t>
  </si>
  <si>
    <t>Steinberger Toni</t>
  </si>
  <si>
    <t>AUT 300</t>
  </si>
  <si>
    <t>Andresen Aksel / UYCWg / DEN 425</t>
  </si>
  <si>
    <t>Baert Michael / UYCWg / SUI 206</t>
  </si>
  <si>
    <t>Graf Hans / UYCWg / AUT 3</t>
  </si>
  <si>
    <t>Steinberger Toni / UYCWg / AUT 300</t>
  </si>
  <si>
    <t>Schlederer Manfred / UYCWg / AUT 201</t>
  </si>
  <si>
    <t>Lutz Martin / UYCWg / AUT 204</t>
  </si>
  <si>
    <t>Teiser Johannes / - / GER 1210</t>
  </si>
  <si>
    <t>Jansen Johannes / UYCWg / AUT 19</t>
  </si>
  <si>
    <t>Schrangl Phillipp / UYCWg / AUT 80</t>
  </si>
  <si>
    <t>Steinberger Anton / UYCWg / AUT 188</t>
  </si>
  <si>
    <t>Schrangl Philipp / UYCWg / AUT 80</t>
  </si>
  <si>
    <t>mind. 3 D</t>
  </si>
  <si>
    <t>AUT 186</t>
  </si>
  <si>
    <t>Spiessberger Christian / SCA / AUT 141</t>
  </si>
  <si>
    <t>Harich Karoline</t>
  </si>
  <si>
    <t>AUT 206</t>
  </si>
  <si>
    <t>Arher Franz Stephan</t>
  </si>
  <si>
    <t xml:space="preserve">YCA </t>
  </si>
  <si>
    <t>AUT 97</t>
  </si>
  <si>
    <t>Harich Karoline / SCK / AUT 206</t>
  </si>
  <si>
    <t>Flödl Mattias / UYCAs / AUT 67</t>
  </si>
  <si>
    <t>Arher Franz Stephan / YCA  / AUT 97</t>
  </si>
  <si>
    <t>Spitzauer Moritz-Sylvester</t>
  </si>
  <si>
    <t>Gnan Markus</t>
  </si>
  <si>
    <t>Felzmann Michael</t>
  </si>
  <si>
    <t>Wollner Helmut</t>
  </si>
  <si>
    <t>Schindler Christoph</t>
  </si>
  <si>
    <t>Schlipfinger Gerhard</t>
  </si>
  <si>
    <t>Böckl Tobias</t>
  </si>
  <si>
    <t>Harich Benedikt</t>
  </si>
  <si>
    <t>Bauer Georg</t>
  </si>
  <si>
    <t>Doll Bernd / UYCAs</t>
  </si>
  <si>
    <t>Pilgerstorfer Leo / UYCAs</t>
  </si>
  <si>
    <t>Ahrer Christian</t>
  </si>
  <si>
    <t>Hruby Wolfgang</t>
  </si>
  <si>
    <t>YCA</t>
  </si>
  <si>
    <r>
      <t xml:space="preserve">Österreichische Drachenflotte 
Wolfgangsee Dragon Challange 
</t>
    </r>
    <r>
      <rPr>
        <b/>
        <i/>
        <sz val="12"/>
        <color rgb="FFFF0000"/>
        <rFont val="Arial"/>
        <family val="2"/>
      </rPr>
      <t>PLATZIERUNG</t>
    </r>
  </si>
  <si>
    <r>
      <t xml:space="preserve">Österreichische Drachenflotte 
Drachen International Challenge 
</t>
    </r>
    <r>
      <rPr>
        <b/>
        <i/>
        <sz val="12"/>
        <color rgb="FFFF0000"/>
        <rFont val="Arial"/>
        <family val="2"/>
      </rPr>
      <t>PUNKTE gem. BL</t>
    </r>
    <r>
      <rPr>
        <b/>
        <sz val="12"/>
        <rFont val="Arial"/>
        <family val="2"/>
      </rPr>
      <t xml:space="preserve">
</t>
    </r>
  </si>
  <si>
    <t>Streicher</t>
  </si>
  <si>
    <t>Wf gewertet</t>
  </si>
  <si>
    <t>Wf gesegelt</t>
  </si>
  <si>
    <r>
      <t xml:space="preserve">Tln:      Anzahl der Teilnehmer an der Regatta
Pkt:      Gesamtpunkteanzahl der Regatta
Wf:      Anzahl der Wettfahrten *)
Fkt:      Faktor der Regatta für die Bestenliste
</t>
    </r>
    <r>
      <rPr>
        <b/>
        <sz val="10"/>
        <color rgb="FFFF0000"/>
        <rFont val="Arial"/>
        <family val="2"/>
      </rPr>
      <t>*) Wettfahrten OHNE Streicher, d.h. z.B. 6 Wf gesegelt, 1 Streicher = 5 Wf
Wenn ein TN KEINE Wettfahrten gesegelt ist (alle DNC, DNS) = KEINE Punkte
In die Wertungen kommen nur Tln. die mind. einmal gestartet sind (auch wenn DNF)</t>
    </r>
  </si>
  <si>
    <t>Holzner Karl</t>
  </si>
  <si>
    <t>Neugebauer Christian / UYCAs / AUT 198</t>
  </si>
  <si>
    <t>Ruckensteiner Andreas</t>
  </si>
  <si>
    <t>AUT 115</t>
  </si>
  <si>
    <t>Gilhofer Björn</t>
  </si>
  <si>
    <t>Stolizka Alexander</t>
  </si>
  <si>
    <t>Auinger Markus</t>
  </si>
  <si>
    <t>Kerschbaum Markus</t>
  </si>
  <si>
    <t>Jöbstl Barbara / UYCWö</t>
  </si>
  <si>
    <t>Traxler Ernst</t>
  </si>
  <si>
    <t>SCFSt</t>
  </si>
  <si>
    <t>Prosser Peter</t>
  </si>
  <si>
    <t>Steinberger Anton / UYCWg / AUT 300</t>
  </si>
  <si>
    <t>Lütgendorf Kasimir</t>
  </si>
  <si>
    <t>Seidler Kari</t>
  </si>
  <si>
    <t>Hofbauer Alice</t>
  </si>
  <si>
    <t>Graf Maximilian</t>
  </si>
  <si>
    <t>Fleck Anna</t>
  </si>
  <si>
    <t>Schlederer Gunther</t>
  </si>
  <si>
    <t>Steinberger Wigg</t>
  </si>
  <si>
    <t>OESV-K</t>
  </si>
  <si>
    <t>Steinberger Wigg / OESV-K</t>
  </si>
  <si>
    <t>Polster-Baert Barbara</t>
  </si>
  <si>
    <t>Anzahl Regatten AUT gewertet</t>
  </si>
  <si>
    <t>Anzahl Regatten Ausland gewertet</t>
  </si>
  <si>
    <t>Regatten AUT gewertet</t>
  </si>
  <si>
    <t>Regatten Ausland gewertet</t>
  </si>
  <si>
    <t>Piso Marcus</t>
  </si>
  <si>
    <t>Weissenberger Magnus</t>
  </si>
  <si>
    <t>AUT 171</t>
  </si>
  <si>
    <t>Brunnwind 1
07.07.2024</t>
  </si>
  <si>
    <t>Brunnwind 2
03.08.2024</t>
  </si>
  <si>
    <t>Rössl Preis
04.08.2024</t>
  </si>
  <si>
    <t>Sauschlagpokal
15.08.2024</t>
  </si>
  <si>
    <t>Brunnwind 3
25.08.2024</t>
  </si>
  <si>
    <t>Drachenkristall
31.08.2024</t>
  </si>
  <si>
    <t>Weisses Band
21.07.2024</t>
  </si>
  <si>
    <t>Grigkar Alexander</t>
  </si>
  <si>
    <t>AUT 205</t>
  </si>
  <si>
    <t>Buchinger Wolfgang / UYCWg / AUT 205</t>
  </si>
  <si>
    <t>Moser Jörg / UYCWg</t>
  </si>
  <si>
    <t>Pracher Norbert</t>
  </si>
  <si>
    <t>Hermes Jörg</t>
  </si>
  <si>
    <t>Schineis Michael</t>
  </si>
  <si>
    <t>AUT 191</t>
  </si>
  <si>
    <t>Meixner Roman / UYCWg / AUT 191</t>
  </si>
  <si>
    <t>Nadlinger Michael / UYCWg</t>
  </si>
  <si>
    <t>Drachenkristall
30.08.-31.08.2025
UYCWg</t>
  </si>
  <si>
    <t>Entenpokal
19.07.-20.07.2025
SCK</t>
  </si>
  <si>
    <t>Litzlwurm
07.06.-09.06.2025
UYCAs</t>
  </si>
  <si>
    <t>AUT 358</t>
  </si>
  <si>
    <t>Hofer Florian / UYCAs / AUT 358</t>
  </si>
  <si>
    <t>Gfreiner Anne / UYCAs</t>
  </si>
  <si>
    <t>Fussi Martin / UYCAs</t>
  </si>
  <si>
    <t>Austrian Dragon Grand Prix
10.06.-14.06.2025
UYCAs</t>
  </si>
  <si>
    <t>Krones Alexander / UYCAs</t>
  </si>
  <si>
    <t>Stolitzka Laurenz / UYCAs</t>
  </si>
  <si>
    <t>Cascais Dragon Winter Series - Dragon
Nationals
14.03.-16.03.2025
Clube Naval de Cascais</t>
  </si>
  <si>
    <t>HM King Juan Carlos Trophy - IDA Grade 1
10.04.-13.04.2025
Clube Naval de Cascais</t>
  </si>
  <si>
    <t>Dragon World Championship
10.05.-17.05.2025
Capable Planet – Clube Náutico</t>
  </si>
  <si>
    <t>Beatrice-Pokal
29.05.-30.05.2025
Chiemsee Yacht Club</t>
  </si>
  <si>
    <t>Silberdrachen                 30.05.-01.06.2025            Chiemsee Yacht Club</t>
  </si>
  <si>
    <r>
      <t xml:space="preserve">Österreichische Drachenflotte 
BESTENLISTE 2025
ab 01.01.2025
</t>
    </r>
    <r>
      <rPr>
        <b/>
        <sz val="18"/>
        <color rgb="FFFF0000"/>
        <rFont val="Arial"/>
        <family val="2"/>
      </rPr>
      <t>(Stand: 21.07.2025)</t>
    </r>
  </si>
  <si>
    <t>Hitzenberger Michael</t>
  </si>
  <si>
    <t>AUT 210</t>
  </si>
  <si>
    <t>Hitzenberger Michael / SCK / AUT 210</t>
  </si>
  <si>
    <t>Hubauer Friedrich / UYCAs</t>
  </si>
  <si>
    <t>Wildner Mona / UYCAs</t>
  </si>
  <si>
    <t>Gfreiner Dietmar / UYCAs</t>
  </si>
  <si>
    <t>Höfer Richard / UYCAs</t>
  </si>
  <si>
    <t>Harich Benedikt / SCK</t>
  </si>
  <si>
    <t>Bauer Georg / SCK</t>
  </si>
  <si>
    <t>Müller Thomas</t>
  </si>
  <si>
    <t>Müller Thomas / UYCAs</t>
  </si>
  <si>
    <t>Hruby Wolfgang / YCA</t>
  </si>
  <si>
    <t>ÖSTM
24.07.-27.07.2025
UYCAs</t>
  </si>
  <si>
    <t>UYCAs Clubhaushandicap 2024</t>
  </si>
  <si>
    <t>Ja</t>
  </si>
  <si>
    <t>Clubhaushandicup 2024
10.08.2024
UYCAs</t>
  </si>
  <si>
    <t>Oberdorfer Felix</t>
  </si>
  <si>
    <t>AUT 62</t>
  </si>
  <si>
    <t>Farthofer Michael / UYCAs / AUT 281</t>
  </si>
  <si>
    <t>Oberdorfer Felix / UYCAs / AUT 62</t>
  </si>
  <si>
    <t>Litzlwurm 2025</t>
  </si>
  <si>
    <t xml:space="preserve">Litzlwurm 2025
07.06. - 09.06.2025
UYCAs
</t>
  </si>
  <si>
    <t>Entenpokal 2025</t>
  </si>
  <si>
    <t>Entenpokal 2025
19.07.-20.07.2025
UYCAs</t>
  </si>
  <si>
    <r>
      <t xml:space="preserve">Österreichische Drachenflotte 
Attersee Dragon Challange
</t>
    </r>
    <r>
      <rPr>
        <b/>
        <i/>
        <sz val="12"/>
        <color rgb="FFFF0000"/>
        <rFont val="Arial"/>
        <family val="2"/>
      </rPr>
      <t>PLATZIERUNG</t>
    </r>
    <r>
      <rPr>
        <b/>
        <sz val="12"/>
        <rFont val="Arial"/>
        <family val="2"/>
      </rPr>
      <t xml:space="preserve"> 
</t>
    </r>
    <r>
      <rPr>
        <b/>
        <sz val="8"/>
        <color rgb="FFFF0000"/>
        <rFont val="Arial"/>
        <family val="2"/>
      </rPr>
      <t>Auswertezeitraum:10.08.2024 - 20.07.2025
nach ÖSTM 2024 - inkl. Entenpokal 2025</t>
    </r>
  </si>
  <si>
    <r>
      <t xml:space="preserve">Österreichische Drachenflotte 
Salzkammergutpreis
</t>
    </r>
    <r>
      <rPr>
        <b/>
        <i/>
        <sz val="12"/>
        <color rgb="FFFF0000"/>
        <rFont val="Arial"/>
        <family val="2"/>
      </rPr>
      <t xml:space="preserve">
PUNKTE gem. BL
</t>
    </r>
    <r>
      <rPr>
        <b/>
        <sz val="12"/>
        <color rgb="FFFF0000"/>
        <rFont val="Arial"/>
        <family val="2"/>
      </rPr>
      <t xml:space="preserve">ACHTUNG: mind. zwei REVIERE
</t>
    </r>
    <r>
      <rPr>
        <b/>
        <sz val="8"/>
        <color rgb="FFFF0000"/>
        <rFont val="Arial"/>
        <family val="2"/>
      </rPr>
      <t>Auswertezeitraum: ÖSTM 2024 - Entenpokal 2025</t>
    </r>
  </si>
  <si>
    <t>ÖSTM
2024
UYCWg</t>
  </si>
  <si>
    <t>Drachenkristall
2024
UYCWg</t>
  </si>
  <si>
    <t>Litzlwurm
2025
UYCAs</t>
  </si>
  <si>
    <t>Entenpokal
2025
SCK</t>
  </si>
  <si>
    <t>Spitzauer Johann / UYCAs / AUT 144</t>
  </si>
  <si>
    <t>Internat. Dt. Meisterschaft
02.10.-206.10.2024
Chiemsee Yacht Club</t>
  </si>
  <si>
    <t>Italian Dragon Grand Prix 28.10.-31.10.2024            Yacht Club Imperia</t>
  </si>
  <si>
    <t>Holzner Karl / UYCWg / AUT 209</t>
  </si>
  <si>
    <t>Loos Carlo</t>
  </si>
  <si>
    <t>GER 1188</t>
  </si>
  <si>
    <t>Loos Carlo / UYCWg / GER 1188</t>
  </si>
  <si>
    <t>Pessl Harald / UYCAs</t>
  </si>
  <si>
    <t>Felipe Henriquez Lindeck-Pozza / UYCAs</t>
  </si>
  <si>
    <t>Moritz Fritsch / UYCAs</t>
  </si>
  <si>
    <t>Lindeck-Pozza Felipe Henriquez</t>
  </si>
  <si>
    <t>Fritsch Moritz</t>
  </si>
  <si>
    <t>Müller Maximilian</t>
  </si>
  <si>
    <t>Wolkenstein Ossi / UYCAs</t>
  </si>
  <si>
    <t>Wolkenstein Oswald</t>
  </si>
  <si>
    <t>Wiesinger Alexander</t>
  </si>
  <si>
    <t>Wiesinger Alexander / UYCAs</t>
  </si>
  <si>
    <t>Sames Georg</t>
  </si>
  <si>
    <t>OeSV</t>
  </si>
  <si>
    <t>Sames Georg / OeSV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</si>
</sst>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_ ;\-#,##0.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8"/>
      <color rgb="FF666666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8"/>
      <color rgb="FFFF000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4" fillId="2" borderId="1" xfId="1" applyNumberFormat="1" applyFont="1" applyFill="1" applyBorder="1" applyAlignment="1">
      <alignment horizontal="center" vertical="center"/>
    </xf>
    <xf numFmtId="2" fontId="14" fillId="2" borderId="1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center" vertical="center"/>
    </xf>
    <xf numFmtId="2" fontId="14" fillId="0" borderId="6" xfId="1" applyNumberFormat="1" applyFont="1" applyFill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64" fontId="0" fillId="0" borderId="0" xfId="1" applyNumberFormat="1" applyFont="1"/>
    <xf numFmtId="164" fontId="10" fillId="0" borderId="1" xfId="1" applyNumberFormat="1" applyFont="1" applyBorder="1" applyAlignment="1">
      <alignment horizontal="center" vertical="center"/>
    </xf>
    <xf numFmtId="164" fontId="10" fillId="0" borderId="2" xfId="1" applyNumberFormat="1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0" borderId="6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10" fillId="0" borderId="6" xfId="1" applyNumberFormat="1" applyFont="1" applyFill="1" applyBorder="1" applyAlignment="1">
      <alignment horizontal="center" vertical="center"/>
    </xf>
    <xf numFmtId="164" fontId="10" fillId="0" borderId="4" xfId="1" applyNumberFormat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right" vertical="center" wrapText="1" indent="2"/>
    </xf>
    <xf numFmtId="0" fontId="15" fillId="0" borderId="5" xfId="0" applyFont="1" applyBorder="1" applyAlignment="1">
      <alignment horizontal="right" vertical="center" wrapText="1" indent="2"/>
    </xf>
    <xf numFmtId="0" fontId="15" fillId="0" borderId="7" xfId="0" applyFont="1" applyBorder="1" applyAlignment="1">
      <alignment horizontal="right" vertical="center" wrapText="1" indent="2"/>
    </xf>
    <xf numFmtId="0" fontId="15" fillId="0" borderId="0" xfId="0" applyFont="1" applyAlignment="1">
      <alignment horizontal="right" vertical="center" wrapText="1" indent="2"/>
    </xf>
    <xf numFmtId="0" fontId="15" fillId="0" borderId="5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40"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  <dxf>
      <font>
        <color auto="1"/>
      </font>
      <numFmt numFmtId="3" formatCode="#,##0"/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color auto="1"/>
      </font>
      <numFmt numFmtId="3" formatCode="#,##0"/>
      <fill>
        <patternFill>
          <bgColor rgb="FFFFFF00"/>
        </patternFill>
      </fill>
    </dxf>
    <dxf>
      <font>
        <b val="0"/>
        <i val="0"/>
        <color auto="1"/>
      </font>
      <numFmt numFmtId="3" formatCode="#,##0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95250</xdr:rowOff>
    </xdr:from>
    <xdr:to>
      <xdr:col>1</xdr:col>
      <xdr:colOff>1299651</xdr:colOff>
      <xdr:row>6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C74D572-BF25-5F78-3F92-4E80537E01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125"/>
        <a:stretch/>
      </xdr:blipFill>
      <xdr:spPr bwMode="auto">
        <a:xfrm>
          <a:off x="107157" y="261938"/>
          <a:ext cx="1779379" cy="1654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1</xdr:row>
      <xdr:rowOff>142875</xdr:rowOff>
    </xdr:from>
    <xdr:to>
      <xdr:col>1</xdr:col>
      <xdr:colOff>627327</xdr:colOff>
      <xdr:row>1</xdr:row>
      <xdr:rowOff>977582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FCBE99C-E005-40A4-A094-08550D226F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125"/>
        <a:stretch/>
      </xdr:blipFill>
      <xdr:spPr bwMode="auto">
        <a:xfrm>
          <a:off x="130970" y="309563"/>
          <a:ext cx="896090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1</xdr:row>
      <xdr:rowOff>142875</xdr:rowOff>
    </xdr:from>
    <xdr:to>
      <xdr:col>1</xdr:col>
      <xdr:colOff>622247</xdr:colOff>
      <xdr:row>1</xdr:row>
      <xdr:rowOff>976312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2A0D708-5C08-4B74-A30A-E64BE3243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125"/>
        <a:stretch/>
      </xdr:blipFill>
      <xdr:spPr bwMode="auto">
        <a:xfrm>
          <a:off x="130970" y="304800"/>
          <a:ext cx="891327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1</xdr:row>
      <xdr:rowOff>142875</xdr:rowOff>
    </xdr:from>
    <xdr:to>
      <xdr:col>1</xdr:col>
      <xdr:colOff>622247</xdr:colOff>
      <xdr:row>2</xdr:row>
      <xdr:rowOff>31749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A2FF406-1532-4419-AF49-4B2E7A1883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125"/>
        <a:stretch/>
      </xdr:blipFill>
      <xdr:spPr bwMode="auto">
        <a:xfrm>
          <a:off x="130970" y="301625"/>
          <a:ext cx="911965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1</xdr:row>
      <xdr:rowOff>142875</xdr:rowOff>
    </xdr:from>
    <xdr:to>
      <xdr:col>1</xdr:col>
      <xdr:colOff>622247</xdr:colOff>
      <xdr:row>1</xdr:row>
      <xdr:rowOff>976312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C46E6D6-AB29-43C6-9847-4C35F29780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125"/>
        <a:stretch/>
      </xdr:blipFill>
      <xdr:spPr bwMode="auto">
        <a:xfrm>
          <a:off x="130970" y="301625"/>
          <a:ext cx="911965" cy="83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101F-407B-4420-8E8C-A5883D994631}">
  <sheetPr>
    <pageSetUpPr fitToPage="1"/>
  </sheetPr>
  <dimension ref="A1:BC91"/>
  <sheetViews>
    <sheetView showZeros="0" tabSelected="1" zoomScale="110" zoomScaleNormal="110" workbookViewId="0">
      <pane xSplit="7" topLeftCell="H1" activePane="topRight" state="frozen"/>
      <selection pane="topRight" activeCell="A36" sqref="A36"/>
    </sheetView>
  </sheetViews>
  <sheetFormatPr baseColWidth="10" defaultColWidth="11.42578125" defaultRowHeight="15" outlineLevelRow="1" outlineLevelCol="1" x14ac:dyDescent="0.25"/>
  <cols>
    <col min="1" max="1" width="8.42578125" style="3" customWidth="1"/>
    <col min="2" max="2" width="54" style="3" customWidth="1"/>
    <col min="3" max="3" width="11.42578125" style="4"/>
    <col min="4" max="7" width="11.5703125" style="3" customWidth="1"/>
    <col min="8" max="8" width="2.7109375" customWidth="1"/>
    <col min="9" max="9" width="14.7109375" style="4" customWidth="1"/>
    <col min="10" max="10" width="9.7109375" style="4" hidden="1" customWidth="1" outlineLevel="1"/>
    <col min="11" max="11" width="9.7109375" style="4" customWidth="1" collapsed="1"/>
    <col min="12" max="12" width="2.7109375" customWidth="1"/>
    <col min="13" max="13" width="14.7109375" style="4" customWidth="1"/>
    <col min="14" max="14" width="9.7109375" style="4" hidden="1" customWidth="1" outlineLevel="1"/>
    <col min="15" max="15" width="9.7109375" style="4" customWidth="1" collapsed="1"/>
    <col min="16" max="16" width="2.7109375" style="4" customWidth="1"/>
    <col min="17" max="17" width="14.7109375" style="4" customWidth="1"/>
    <col min="18" max="18" width="9.7109375" style="4" hidden="1" customWidth="1" outlineLevel="1"/>
    <col min="19" max="19" width="9.7109375" style="4" customWidth="1" collapsed="1"/>
    <col min="20" max="20" width="2.7109375" style="4" customWidth="1"/>
    <col min="21" max="21" width="14.7109375" style="4" customWidth="1"/>
    <col min="22" max="22" width="9.7109375" style="4" customWidth="1" outlineLevel="1"/>
    <col min="23" max="23" width="9.7109375" style="4" customWidth="1"/>
    <col min="24" max="24" width="2.7109375" style="4" customWidth="1"/>
    <col min="25" max="25" width="14.7109375" style="4" customWidth="1"/>
    <col min="26" max="26" width="9.7109375" style="4" hidden="1" customWidth="1" outlineLevel="1"/>
    <col min="27" max="27" width="9.7109375" style="4" customWidth="1" collapsed="1"/>
    <col min="28" max="28" width="9.7109375" style="19" customWidth="1"/>
    <col min="29" max="29" width="14.7109375" style="4" customWidth="1"/>
    <col min="30" max="30" width="9.7109375" style="4" hidden="1" customWidth="1" outlineLevel="1"/>
    <col min="31" max="31" width="9.7109375" style="16" customWidth="1" collapsed="1"/>
    <col min="32" max="32" width="2.7109375" style="16" customWidth="1"/>
    <col min="33" max="33" width="14.7109375" style="4" customWidth="1"/>
    <col min="34" max="34" width="9.7109375" style="4" hidden="1" customWidth="1" outlineLevel="1"/>
    <col min="35" max="35" width="9.7109375" style="4" customWidth="1" collapsed="1"/>
    <col min="36" max="36" width="2.7109375" style="4" customWidth="1"/>
    <col min="37" max="37" width="14.7109375" style="4" customWidth="1"/>
    <col min="38" max="38" width="9.7109375" style="4" hidden="1" customWidth="1" outlineLevel="1"/>
    <col min="39" max="39" width="9.7109375" style="4" customWidth="1" collapsed="1"/>
    <col min="40" max="40" width="2.7109375" style="4" customWidth="1"/>
    <col min="41" max="41" width="14.7109375" style="4" customWidth="1"/>
    <col min="42" max="42" width="9.7109375" style="4" hidden="1" customWidth="1" outlineLevel="1"/>
    <col min="43" max="43" width="9.7109375" style="4" customWidth="1" collapsed="1"/>
    <col min="44" max="44" width="2.7109375" style="4" customWidth="1"/>
    <col min="45" max="45" width="14.7109375" style="4" customWidth="1"/>
    <col min="46" max="46" width="9.7109375" style="4" hidden="1" customWidth="1" outlineLevel="1"/>
    <col min="47" max="47" width="9.7109375" style="4" customWidth="1" collapsed="1"/>
    <col min="48" max="48" width="2.7109375" style="3" customWidth="1"/>
    <col min="49" max="49" width="14.7109375" style="4" customWidth="1"/>
    <col min="50" max="50" width="9.7109375" style="4" hidden="1" customWidth="1" outlineLevel="1"/>
    <col min="51" max="51" width="9.7109375" style="4" customWidth="1" collapsed="1"/>
    <col min="52" max="52" width="2.7109375" style="3" customWidth="1"/>
    <col min="53" max="53" width="14.7109375" style="4" customWidth="1"/>
    <col min="54" max="54" width="9.7109375" style="4" hidden="1" customWidth="1" outlineLevel="1"/>
    <col min="55" max="55" width="9.7109375" style="4" customWidth="1" collapsed="1"/>
    <col min="56" max="16384" width="11.42578125" style="3"/>
  </cols>
  <sheetData>
    <row r="1" spans="1:55" ht="12.75" customHeight="1" x14ac:dyDescent="0.25">
      <c r="A1" s="4"/>
      <c r="B1" s="7"/>
      <c r="C1" s="7"/>
      <c r="D1" s="7"/>
      <c r="E1" s="7"/>
      <c r="F1" s="7"/>
      <c r="G1" s="7"/>
    </row>
    <row r="2" spans="1:55" ht="74.25" customHeight="1" x14ac:dyDescent="0.25">
      <c r="A2" s="86" t="s">
        <v>336</v>
      </c>
      <c r="B2" s="87"/>
      <c r="C2" s="87"/>
      <c r="D2" s="87"/>
      <c r="E2" s="87"/>
      <c r="F2" s="87"/>
      <c r="G2" s="88"/>
      <c r="I2" s="84" t="s">
        <v>323</v>
      </c>
      <c r="J2" s="85"/>
      <c r="K2" s="85"/>
      <c r="M2" s="84" t="s">
        <v>328</v>
      </c>
      <c r="N2" s="85"/>
      <c r="O2" s="85"/>
      <c r="P2" s="44"/>
      <c r="Q2" s="84" t="s">
        <v>322</v>
      </c>
      <c r="R2" s="85"/>
      <c r="S2" s="85"/>
      <c r="T2" s="44"/>
      <c r="U2" s="84" t="s">
        <v>349</v>
      </c>
      <c r="V2" s="85"/>
      <c r="W2" s="85"/>
      <c r="X2" s="44"/>
      <c r="Y2" s="84" t="s">
        <v>321</v>
      </c>
      <c r="Z2" s="85"/>
      <c r="AA2" s="85"/>
      <c r="AC2" s="81" t="s">
        <v>331</v>
      </c>
      <c r="AD2" s="82"/>
      <c r="AE2" s="82"/>
      <c r="AF2" s="44"/>
      <c r="AG2" s="81" t="s">
        <v>332</v>
      </c>
      <c r="AH2" s="82"/>
      <c r="AI2" s="82"/>
      <c r="AJ2" s="44"/>
      <c r="AK2" s="81" t="s">
        <v>333</v>
      </c>
      <c r="AL2" s="82"/>
      <c r="AM2" s="82"/>
      <c r="AN2" s="44"/>
      <c r="AO2" s="81" t="s">
        <v>334</v>
      </c>
      <c r="AP2" s="82"/>
      <c r="AQ2" s="82"/>
      <c r="AR2" s="44"/>
      <c r="AS2" s="81" t="s">
        <v>335</v>
      </c>
      <c r="AT2" s="82"/>
      <c r="AU2" s="82"/>
      <c r="AW2" s="81"/>
      <c r="AX2" s="82"/>
      <c r="AY2" s="82"/>
      <c r="BA2" s="81"/>
      <c r="BB2" s="82"/>
      <c r="BC2" s="82"/>
    </row>
    <row r="3" spans="1:55" s="70" customFormat="1" ht="15.95" customHeight="1" x14ac:dyDescent="0.25">
      <c r="A3" s="89"/>
      <c r="B3" s="90"/>
      <c r="C3" s="90"/>
      <c r="D3" s="90"/>
      <c r="E3" s="90"/>
      <c r="F3" s="90"/>
      <c r="G3" s="91"/>
      <c r="H3" s="64"/>
      <c r="I3" s="65" t="s">
        <v>171</v>
      </c>
      <c r="J3" s="66"/>
      <c r="K3" s="67">
        <v>6</v>
      </c>
      <c r="L3" s="64"/>
      <c r="M3" s="65" t="s">
        <v>171</v>
      </c>
      <c r="N3" s="66"/>
      <c r="O3" s="67">
        <v>27</v>
      </c>
      <c r="P3" s="68"/>
      <c r="Q3" s="65" t="s">
        <v>171</v>
      </c>
      <c r="R3" s="66"/>
      <c r="S3" s="67">
        <v>9</v>
      </c>
      <c r="T3" s="68"/>
      <c r="U3" s="65" t="s">
        <v>171</v>
      </c>
      <c r="V3" s="66"/>
      <c r="W3" s="67">
        <v>28</v>
      </c>
      <c r="X3" s="68"/>
      <c r="Y3" s="65" t="s">
        <v>171</v>
      </c>
      <c r="Z3" s="66"/>
      <c r="AA3" s="67">
        <v>8</v>
      </c>
      <c r="AB3" s="69"/>
      <c r="AC3" s="65" t="s">
        <v>171</v>
      </c>
      <c r="AD3" s="66"/>
      <c r="AE3" s="67">
        <v>18</v>
      </c>
      <c r="AF3" s="68"/>
      <c r="AG3" s="65" t="s">
        <v>171</v>
      </c>
      <c r="AH3" s="66"/>
      <c r="AI3" s="67">
        <v>34</v>
      </c>
      <c r="AJ3" s="68"/>
      <c r="AK3" s="65" t="s">
        <v>171</v>
      </c>
      <c r="AL3" s="66"/>
      <c r="AM3" s="67">
        <v>50</v>
      </c>
      <c r="AN3" s="68"/>
      <c r="AO3" s="65" t="s">
        <v>171</v>
      </c>
      <c r="AP3" s="66"/>
      <c r="AQ3" s="67">
        <v>20</v>
      </c>
      <c r="AR3" s="68"/>
      <c r="AS3" s="65" t="s">
        <v>171</v>
      </c>
      <c r="AT3" s="66"/>
      <c r="AU3" s="67">
        <v>20</v>
      </c>
      <c r="AW3" s="65" t="s">
        <v>171</v>
      </c>
      <c r="AX3" s="66"/>
      <c r="AY3" s="67"/>
      <c r="BA3" s="65" t="s">
        <v>171</v>
      </c>
      <c r="BB3" s="66"/>
      <c r="BC3" s="67"/>
    </row>
    <row r="4" spans="1:55" s="70" customFormat="1" ht="15.95" customHeight="1" x14ac:dyDescent="0.25">
      <c r="A4" s="89"/>
      <c r="B4" s="90"/>
      <c r="C4" s="90"/>
      <c r="D4" s="90"/>
      <c r="E4" s="90"/>
      <c r="F4" s="90"/>
      <c r="G4" s="91"/>
      <c r="H4" s="64"/>
      <c r="I4" s="65" t="s">
        <v>272</v>
      </c>
      <c r="J4" s="71"/>
      <c r="K4" s="67">
        <v>4</v>
      </c>
      <c r="L4" s="64"/>
      <c r="M4" s="65" t="s">
        <v>272</v>
      </c>
      <c r="N4" s="71"/>
      <c r="O4" s="67">
        <v>8</v>
      </c>
      <c r="P4" s="68"/>
      <c r="Q4" s="65" t="s">
        <v>272</v>
      </c>
      <c r="R4" s="71"/>
      <c r="S4" s="67">
        <v>5</v>
      </c>
      <c r="T4" s="68"/>
      <c r="U4" s="65" t="s">
        <v>272</v>
      </c>
      <c r="V4" s="71"/>
      <c r="W4" s="67">
        <v>4</v>
      </c>
      <c r="X4" s="68"/>
      <c r="Y4" s="65" t="s">
        <v>272</v>
      </c>
      <c r="Z4" s="71"/>
      <c r="AA4" s="67">
        <v>4</v>
      </c>
      <c r="AB4" s="69"/>
      <c r="AC4" s="65" t="s">
        <v>272</v>
      </c>
      <c r="AD4" s="71"/>
      <c r="AE4" s="67">
        <v>6</v>
      </c>
      <c r="AF4" s="68"/>
      <c r="AG4" s="65" t="s">
        <v>272</v>
      </c>
      <c r="AH4" s="71"/>
      <c r="AI4" s="67">
        <v>8</v>
      </c>
      <c r="AJ4" s="68"/>
      <c r="AK4" s="65" t="s">
        <v>272</v>
      </c>
      <c r="AL4" s="71"/>
      <c r="AM4" s="67">
        <v>8</v>
      </c>
      <c r="AN4" s="68"/>
      <c r="AO4" s="65" t="s">
        <v>272</v>
      </c>
      <c r="AP4" s="71"/>
      <c r="AQ4" s="67">
        <v>3</v>
      </c>
      <c r="AR4" s="68"/>
      <c r="AS4" s="65" t="s">
        <v>272</v>
      </c>
      <c r="AT4" s="71"/>
      <c r="AU4" s="67">
        <v>2</v>
      </c>
      <c r="AW4" s="65" t="s">
        <v>272</v>
      </c>
      <c r="AX4" s="71"/>
      <c r="AY4" s="67"/>
      <c r="BA4" s="65" t="s">
        <v>272</v>
      </c>
      <c r="BB4" s="71"/>
      <c r="BC4" s="67"/>
    </row>
    <row r="5" spans="1:55" s="70" customFormat="1" ht="15.95" customHeight="1" x14ac:dyDescent="0.25">
      <c r="A5" s="89"/>
      <c r="B5" s="90"/>
      <c r="C5" s="90"/>
      <c r="D5" s="90"/>
      <c r="E5" s="90"/>
      <c r="F5" s="90"/>
      <c r="G5" s="91"/>
      <c r="H5" s="64"/>
      <c r="I5" s="65" t="s">
        <v>270</v>
      </c>
      <c r="J5" s="71"/>
      <c r="K5" s="67">
        <v>1</v>
      </c>
      <c r="L5" s="64"/>
      <c r="M5" s="65" t="s">
        <v>270</v>
      </c>
      <c r="N5" s="71"/>
      <c r="O5" s="67">
        <v>1</v>
      </c>
      <c r="P5" s="68"/>
      <c r="Q5" s="65" t="s">
        <v>270</v>
      </c>
      <c r="R5" s="71"/>
      <c r="S5" s="67">
        <v>1</v>
      </c>
      <c r="T5" s="68"/>
      <c r="U5" s="65" t="s">
        <v>270</v>
      </c>
      <c r="V5" s="71"/>
      <c r="W5" s="67">
        <v>0</v>
      </c>
      <c r="X5" s="68"/>
      <c r="Y5" s="65" t="s">
        <v>270</v>
      </c>
      <c r="Z5" s="71"/>
      <c r="AA5" s="67">
        <v>1</v>
      </c>
      <c r="AB5" s="69"/>
      <c r="AC5" s="65" t="s">
        <v>270</v>
      </c>
      <c r="AD5" s="71"/>
      <c r="AE5" s="67">
        <v>1</v>
      </c>
      <c r="AF5" s="68"/>
      <c r="AG5" s="65" t="s">
        <v>270</v>
      </c>
      <c r="AH5" s="71"/>
      <c r="AI5" s="67">
        <v>1</v>
      </c>
      <c r="AJ5" s="68"/>
      <c r="AK5" s="65" t="s">
        <v>270</v>
      </c>
      <c r="AL5" s="71"/>
      <c r="AM5" s="67">
        <v>1</v>
      </c>
      <c r="AN5" s="68"/>
      <c r="AO5" s="65" t="s">
        <v>270</v>
      </c>
      <c r="AP5" s="71"/>
      <c r="AQ5" s="67">
        <v>0</v>
      </c>
      <c r="AR5" s="68"/>
      <c r="AS5" s="65" t="s">
        <v>270</v>
      </c>
      <c r="AT5" s="71"/>
      <c r="AU5" s="67">
        <v>0</v>
      </c>
      <c r="AW5" s="65" t="s">
        <v>270</v>
      </c>
      <c r="AX5" s="71"/>
      <c r="AY5" s="67"/>
      <c r="BA5" s="65" t="s">
        <v>270</v>
      </c>
      <c r="BB5" s="71"/>
      <c r="BC5" s="67"/>
    </row>
    <row r="6" spans="1:55" s="70" customFormat="1" ht="15.95" customHeight="1" x14ac:dyDescent="0.25">
      <c r="A6" s="89"/>
      <c r="B6" s="90"/>
      <c r="C6" s="90"/>
      <c r="D6" s="90"/>
      <c r="E6" s="90"/>
      <c r="F6" s="90"/>
      <c r="G6" s="91"/>
      <c r="H6" s="64"/>
      <c r="I6" s="65" t="s">
        <v>271</v>
      </c>
      <c r="J6" s="71"/>
      <c r="K6" s="73">
        <v>3</v>
      </c>
      <c r="L6" s="64"/>
      <c r="M6" s="65" t="s">
        <v>271</v>
      </c>
      <c r="N6" s="71"/>
      <c r="O6" s="73">
        <v>7</v>
      </c>
      <c r="P6" s="68"/>
      <c r="Q6" s="65" t="s">
        <v>271</v>
      </c>
      <c r="R6" s="71"/>
      <c r="S6" s="73">
        <v>4</v>
      </c>
      <c r="T6" s="68"/>
      <c r="U6" s="65" t="s">
        <v>271</v>
      </c>
      <c r="V6" s="71"/>
      <c r="W6" s="73">
        <v>4</v>
      </c>
      <c r="X6" s="68"/>
      <c r="Y6" s="65" t="s">
        <v>271</v>
      </c>
      <c r="Z6" s="71"/>
      <c r="AA6" s="73">
        <v>3</v>
      </c>
      <c r="AB6" s="69"/>
      <c r="AC6" s="65" t="s">
        <v>271</v>
      </c>
      <c r="AD6" s="71"/>
      <c r="AE6" s="73">
        <v>5</v>
      </c>
      <c r="AF6" s="68"/>
      <c r="AG6" s="65" t="s">
        <v>271</v>
      </c>
      <c r="AH6" s="71"/>
      <c r="AI6" s="73">
        <v>7</v>
      </c>
      <c r="AJ6" s="68"/>
      <c r="AK6" s="65" t="s">
        <v>271</v>
      </c>
      <c r="AL6" s="71"/>
      <c r="AM6" s="73">
        <v>7</v>
      </c>
      <c r="AN6" s="68"/>
      <c r="AO6" s="65" t="s">
        <v>271</v>
      </c>
      <c r="AP6" s="71"/>
      <c r="AQ6" s="73">
        <v>3</v>
      </c>
      <c r="AR6" s="68"/>
      <c r="AS6" s="65" t="s">
        <v>271</v>
      </c>
      <c r="AT6" s="71"/>
      <c r="AU6" s="73">
        <v>2</v>
      </c>
      <c r="AW6" s="65" t="s">
        <v>271</v>
      </c>
      <c r="AX6" s="71"/>
      <c r="AY6" s="73"/>
      <c r="BA6" s="65" t="s">
        <v>271</v>
      </c>
      <c r="BB6" s="71"/>
      <c r="BC6" s="73"/>
    </row>
    <row r="7" spans="1:55" s="70" customFormat="1" ht="15.95" customHeight="1" x14ac:dyDescent="0.25">
      <c r="A7" s="92"/>
      <c r="B7" s="93"/>
      <c r="C7" s="93"/>
      <c r="D7" s="93"/>
      <c r="E7" s="93"/>
      <c r="F7" s="93"/>
      <c r="G7" s="94"/>
      <c r="H7" s="64"/>
      <c r="I7" s="65" t="s">
        <v>173</v>
      </c>
      <c r="J7" s="72"/>
      <c r="K7" s="74">
        <v>1</v>
      </c>
      <c r="L7" s="64"/>
      <c r="M7" s="65" t="s">
        <v>173</v>
      </c>
      <c r="N7" s="72"/>
      <c r="O7" s="74">
        <v>1.2</v>
      </c>
      <c r="P7" s="68"/>
      <c r="Q7" s="65" t="s">
        <v>173</v>
      </c>
      <c r="R7" s="72"/>
      <c r="S7" s="74">
        <v>1</v>
      </c>
      <c r="T7" s="68"/>
      <c r="U7" s="65" t="s">
        <v>173</v>
      </c>
      <c r="V7" s="72"/>
      <c r="W7" s="74">
        <v>1.2</v>
      </c>
      <c r="X7" s="68"/>
      <c r="Y7" s="65" t="s">
        <v>173</v>
      </c>
      <c r="Z7" s="72"/>
      <c r="AA7" s="74">
        <v>1</v>
      </c>
      <c r="AB7" s="69"/>
      <c r="AC7" s="65" t="s">
        <v>173</v>
      </c>
      <c r="AD7" s="72"/>
      <c r="AE7" s="74">
        <v>1.1000000000000001</v>
      </c>
      <c r="AF7" s="68"/>
      <c r="AG7" s="65" t="s">
        <v>173</v>
      </c>
      <c r="AH7" s="72"/>
      <c r="AI7" s="74">
        <v>1.2</v>
      </c>
      <c r="AJ7" s="68"/>
      <c r="AK7" s="65" t="s">
        <v>173</v>
      </c>
      <c r="AL7" s="72"/>
      <c r="AM7" s="74">
        <v>1.4</v>
      </c>
      <c r="AN7" s="68"/>
      <c r="AO7" s="65" t="s">
        <v>173</v>
      </c>
      <c r="AP7" s="72"/>
      <c r="AQ7" s="74">
        <v>1</v>
      </c>
      <c r="AR7" s="68"/>
      <c r="AS7" s="65" t="s">
        <v>173</v>
      </c>
      <c r="AT7" s="72"/>
      <c r="AU7" s="74">
        <v>1</v>
      </c>
      <c r="AW7" s="65" t="s">
        <v>173</v>
      </c>
      <c r="AX7" s="72"/>
      <c r="AY7" s="74"/>
      <c r="BA7" s="65" t="s">
        <v>173</v>
      </c>
      <c r="BB7" s="72"/>
      <c r="BC7" s="74"/>
    </row>
    <row r="8" spans="1:55" ht="9.9499999999999993" customHeight="1" x14ac:dyDescent="0.25">
      <c r="A8" s="4"/>
      <c r="B8" s="7"/>
      <c r="C8" s="7"/>
      <c r="D8" s="7"/>
      <c r="E8" s="7"/>
      <c r="F8" s="7"/>
      <c r="G8" s="7"/>
      <c r="J8" s="12"/>
      <c r="K8" s="16"/>
      <c r="N8" s="12"/>
      <c r="O8" s="16"/>
      <c r="P8" s="16"/>
      <c r="R8" s="12"/>
      <c r="S8" s="16"/>
      <c r="T8" s="16"/>
      <c r="V8" s="12"/>
      <c r="W8" s="16"/>
      <c r="X8" s="16"/>
      <c r="Z8" s="12"/>
      <c r="AA8" s="16"/>
      <c r="AB8" s="4"/>
      <c r="AD8" s="12"/>
      <c r="AH8" s="12"/>
      <c r="AI8" s="16"/>
      <c r="AJ8" s="16"/>
      <c r="AL8" s="12"/>
      <c r="AM8" s="16"/>
      <c r="AN8" s="16"/>
      <c r="AP8" s="12"/>
      <c r="AQ8" s="16"/>
      <c r="AR8" s="16"/>
      <c r="AT8" s="12"/>
      <c r="AU8" s="16"/>
      <c r="AX8" s="12"/>
      <c r="AY8" s="16"/>
      <c r="BB8" s="12"/>
      <c r="BC8" s="16"/>
    </row>
    <row r="9" spans="1:55" ht="54" customHeight="1" x14ac:dyDescent="0.25">
      <c r="A9" s="20" t="s">
        <v>5</v>
      </c>
      <c r="B9" s="27" t="s">
        <v>162</v>
      </c>
      <c r="C9" s="20" t="s">
        <v>8</v>
      </c>
      <c r="D9" s="29" t="s">
        <v>9</v>
      </c>
      <c r="E9" s="28" t="s">
        <v>10</v>
      </c>
      <c r="F9" s="29" t="s">
        <v>297</v>
      </c>
      <c r="G9" s="28" t="s">
        <v>298</v>
      </c>
      <c r="I9" s="42" t="s">
        <v>197</v>
      </c>
      <c r="J9" s="42"/>
      <c r="K9" s="43" t="s">
        <v>198</v>
      </c>
      <c r="M9" s="42" t="s">
        <v>197</v>
      </c>
      <c r="N9" s="42"/>
      <c r="O9" s="43" t="s">
        <v>198</v>
      </c>
      <c r="P9" s="47"/>
      <c r="Q9" s="42" t="s">
        <v>197</v>
      </c>
      <c r="R9" s="42"/>
      <c r="S9" s="43" t="s">
        <v>198</v>
      </c>
      <c r="T9" s="47"/>
      <c r="U9" s="42" t="s">
        <v>197</v>
      </c>
      <c r="V9" s="42"/>
      <c r="W9" s="43" t="s">
        <v>198</v>
      </c>
      <c r="X9" s="47"/>
      <c r="Y9" s="42" t="s">
        <v>197</v>
      </c>
      <c r="Z9" s="42"/>
      <c r="AA9" s="43" t="s">
        <v>198</v>
      </c>
      <c r="AC9" s="42" t="s">
        <v>197</v>
      </c>
      <c r="AD9" s="42"/>
      <c r="AE9" s="43" t="s">
        <v>198</v>
      </c>
      <c r="AF9" s="47"/>
      <c r="AG9" s="42" t="s">
        <v>197</v>
      </c>
      <c r="AH9" s="42"/>
      <c r="AI9" s="43" t="s">
        <v>198</v>
      </c>
      <c r="AJ9" s="47"/>
      <c r="AK9" s="42" t="s">
        <v>197</v>
      </c>
      <c r="AL9" s="42"/>
      <c r="AM9" s="43" t="s">
        <v>198</v>
      </c>
      <c r="AN9" s="47"/>
      <c r="AO9" s="42" t="s">
        <v>197</v>
      </c>
      <c r="AP9" s="42"/>
      <c r="AQ9" s="43" t="s">
        <v>198</v>
      </c>
      <c r="AR9" s="47"/>
      <c r="AS9" s="42" t="s">
        <v>197</v>
      </c>
      <c r="AT9" s="42"/>
      <c r="AU9" s="43" t="s">
        <v>198</v>
      </c>
      <c r="AW9" s="42" t="s">
        <v>197</v>
      </c>
      <c r="AX9" s="42"/>
      <c r="AY9" s="43" t="s">
        <v>198</v>
      </c>
      <c r="BA9" s="42" t="s">
        <v>197</v>
      </c>
      <c r="BB9" s="42"/>
      <c r="BC9" s="43" t="s">
        <v>198</v>
      </c>
    </row>
    <row r="10" spans="1:55" outlineLevel="1" x14ac:dyDescent="0.25">
      <c r="A10" s="5">
        <v>1</v>
      </c>
      <c r="B10" s="13" t="s">
        <v>174</v>
      </c>
      <c r="C10" s="14">
        <f>D10+E10</f>
        <v>264.36507936507934</v>
      </c>
      <c r="D10" s="25">
        <f>K10+O10+S10+W10+AA10</f>
        <v>139.36507936507934</v>
      </c>
      <c r="E10" s="26">
        <f>AE10+AI10+AM10+AQ10+AU10+AY10+BC10</f>
        <v>125</v>
      </c>
      <c r="F10" s="33">
        <v>2</v>
      </c>
      <c r="G10" s="34">
        <v>2</v>
      </c>
      <c r="I10" s="35">
        <v>7</v>
      </c>
      <c r="J10" s="14">
        <f>((K$3+1)-I10/K$6)*(100/K$3)*(K$7)</f>
        <v>77.777777777777771</v>
      </c>
      <c r="K10" s="14">
        <f>IF(I10=0,0,J10)</f>
        <v>77.777777777777771</v>
      </c>
      <c r="M10" s="35">
        <v>99</v>
      </c>
      <c r="N10" s="14">
        <f>((O$3+1)-M10/O$6)*(100/O$3)*(O$7)</f>
        <v>61.587301587301582</v>
      </c>
      <c r="O10" s="14">
        <f>IF(M10=0,0,N10)</f>
        <v>61.587301587301582</v>
      </c>
      <c r="P10" s="48"/>
      <c r="Q10" s="35"/>
      <c r="R10" s="14">
        <f>((S$3+1)-Q10/S$6)*(100/S$3)*(S$7)</f>
        <v>111.11111111111111</v>
      </c>
      <c r="S10" s="75">
        <f>IF(Q10=0,0,R10)</f>
        <v>0</v>
      </c>
      <c r="T10" s="50"/>
      <c r="U10" s="36"/>
      <c r="V10" s="14">
        <f>((W$3+1)-U10/W$6)*(100/W$3)*(W$7)</f>
        <v>124.28571428571429</v>
      </c>
      <c r="W10" s="75">
        <f>IF(U10=0,0,V10)</f>
        <v>0</v>
      </c>
      <c r="X10" s="50"/>
      <c r="Y10" s="36"/>
      <c r="Z10" s="14">
        <f>((AA$3+1)-Y10/AA$6)*(100/AA$3)*(AA$7)</f>
        <v>112.5</v>
      </c>
      <c r="AA10" s="75">
        <f>IF(Y10=0,0,Z10)</f>
        <v>0</v>
      </c>
      <c r="AC10" s="36"/>
      <c r="AD10" s="14">
        <f>((AE$3+1)-AC10/AE$6)*(100/AE$3)*(AE$7)</f>
        <v>116.11111111111113</v>
      </c>
      <c r="AE10" s="14">
        <f>IF(AC10=0,0,AD10)</f>
        <v>0</v>
      </c>
      <c r="AF10" s="49"/>
      <c r="AG10" s="36"/>
      <c r="AH10" s="14">
        <f>((AI$3+1)-AG10/AI$6)*(100/AI$3)*(AI$7)</f>
        <v>123.52941176470588</v>
      </c>
      <c r="AI10" s="14">
        <f>IF(AG10=0,0,AH10)</f>
        <v>0</v>
      </c>
      <c r="AJ10" s="49"/>
      <c r="AK10" s="36"/>
      <c r="AL10" s="14">
        <f>((AM$3+1)-AK10/AM$6)*(100/AM$3)*(AM$7)</f>
        <v>142.79999999999998</v>
      </c>
      <c r="AM10" s="75">
        <f>IF(AK10=0,0,AL10)</f>
        <v>0</v>
      </c>
      <c r="AN10" s="50"/>
      <c r="AO10" s="36">
        <v>24</v>
      </c>
      <c r="AP10" s="14">
        <f>((AQ$3+1)-AO10/AQ$6)*(100/AQ$3)*(AQ$7)</f>
        <v>65</v>
      </c>
      <c r="AQ10" s="14">
        <f>IF(AO10=0,0,AP10)</f>
        <v>65</v>
      </c>
      <c r="AR10" s="50"/>
      <c r="AS10" s="36">
        <v>18</v>
      </c>
      <c r="AT10" s="14">
        <f>((AU$3+1)-AS10/AU$6)*(100/AU$3)*(AU$7)</f>
        <v>60</v>
      </c>
      <c r="AU10" s="14">
        <f>IF(AS10=0,0,AT10)</f>
        <v>60</v>
      </c>
      <c r="AW10" s="36"/>
      <c r="AX10" s="14" t="e">
        <f>((AY$3+1)-AW10/AY$6)*(100/AY$3)*(AY$7)</f>
        <v>#DIV/0!</v>
      </c>
      <c r="AY10" s="14">
        <f>IF(AW10=0,0,AX10)</f>
        <v>0</v>
      </c>
      <c r="BA10" s="36"/>
      <c r="BB10" s="14" t="e">
        <f>((BC$3+1)-BA10/BC$6)*(100/BC$3)*(BC$7)</f>
        <v>#DIV/0!</v>
      </c>
      <c r="BC10" s="14">
        <f>IF(BA10=0,0,BB10)</f>
        <v>0</v>
      </c>
    </row>
    <row r="11" spans="1:55" outlineLevel="1" x14ac:dyDescent="0.25">
      <c r="A11" s="5">
        <v>2</v>
      </c>
      <c r="B11" s="15" t="s">
        <v>168</v>
      </c>
      <c r="C11" s="14">
        <f>D11+E11</f>
        <v>251.23015873015871</v>
      </c>
      <c r="D11" s="25">
        <f>K11+O11+S11+W11+AA11</f>
        <v>251.23015873015871</v>
      </c>
      <c r="E11" s="26">
        <f>AE11+AI11+AM11+AQ11+AU11+AY11+BC11</f>
        <v>0</v>
      </c>
      <c r="F11" s="33">
        <v>3</v>
      </c>
      <c r="G11" s="34"/>
      <c r="I11" s="36">
        <v>7</v>
      </c>
      <c r="J11" s="14">
        <f>((K$3+1)-I11/K$6)*(100/K$3)*(K$7)</f>
        <v>77.777777777777771</v>
      </c>
      <c r="K11" s="14">
        <f>IF(I11=0,0,J11)</f>
        <v>77.777777777777771</v>
      </c>
      <c r="M11" s="36">
        <v>73</v>
      </c>
      <c r="N11" s="14">
        <f>((O$3+1)-M11/O$6)*(100/O$3)*(O$7)</f>
        <v>78.095238095238088</v>
      </c>
      <c r="O11" s="14">
        <f>IF(M11=0,0,N11)</f>
        <v>78.095238095238088</v>
      </c>
      <c r="P11" s="49"/>
      <c r="Q11" s="36"/>
      <c r="R11" s="14">
        <f>((S$3+1)-Q11/S$6)*(100/S$3)*(S$7)</f>
        <v>111.11111111111111</v>
      </c>
      <c r="S11" s="75">
        <f>IF(Q11=0,0,R11)</f>
        <v>0</v>
      </c>
      <c r="T11" s="49"/>
      <c r="U11" s="36">
        <v>27</v>
      </c>
      <c r="V11" s="14">
        <f>((W$3+1)-U11/W$6)*(100/W$3)*(W$7)</f>
        <v>95.357142857142861</v>
      </c>
      <c r="W11" s="75">
        <f>IF(U11=0,0,V11)</f>
        <v>95.357142857142861</v>
      </c>
      <c r="X11" s="49"/>
      <c r="Y11" s="36"/>
      <c r="Z11" s="14">
        <f>((AA$3+1)-Y11/AA$6)*(100/AA$3)*(AA$7)</f>
        <v>112.5</v>
      </c>
      <c r="AA11" s="75">
        <f>IF(Y11=0,0,Z11)</f>
        <v>0</v>
      </c>
      <c r="AC11" s="36"/>
      <c r="AD11" s="14">
        <f>((AE$3+1)-AC11/AE$6)*(100/AE$3)*(AE$7)</f>
        <v>116.11111111111113</v>
      </c>
      <c r="AE11" s="14">
        <f>IF(AC11=0,0,AD11)</f>
        <v>0</v>
      </c>
      <c r="AF11" s="49"/>
      <c r="AG11" s="36"/>
      <c r="AH11" s="14">
        <f>((AI$3+1)-AG11/AI$6)*(100/AI$3)*(AI$7)</f>
        <v>123.52941176470588</v>
      </c>
      <c r="AI11" s="14">
        <f>IF(AG11=0,0,AH11)</f>
        <v>0</v>
      </c>
      <c r="AJ11" s="49"/>
      <c r="AK11" s="36"/>
      <c r="AL11" s="14">
        <f>((AM$3+1)-AK11/AM$6)*(100/AM$3)*(AM$7)</f>
        <v>142.79999999999998</v>
      </c>
      <c r="AM11" s="5">
        <f>IF(AK11=0,0,AL11)</f>
        <v>0</v>
      </c>
      <c r="AN11" s="50"/>
      <c r="AO11" s="36"/>
      <c r="AP11" s="14">
        <f>((AQ$3+1)-AO11/AQ$6)*(100/AQ$3)*(AQ$7)</f>
        <v>105</v>
      </c>
      <c r="AQ11" s="14">
        <f>IF(AO11=0,0,AP11)</f>
        <v>0</v>
      </c>
      <c r="AR11" s="50"/>
      <c r="AS11" s="36"/>
      <c r="AT11" s="14">
        <f>((AU$3+1)-AS11/AU$6)*(100/AU$3)*(AU$7)</f>
        <v>105</v>
      </c>
      <c r="AU11" s="14">
        <f>IF(AS11=0,0,AT11)</f>
        <v>0</v>
      </c>
      <c r="AW11" s="36"/>
      <c r="AX11" s="14" t="e">
        <f>((AY$3+1)-AW11/AY$6)*(100/AY$3)*(AY$7)</f>
        <v>#DIV/0!</v>
      </c>
      <c r="AY11" s="14">
        <f>IF(AW11=0,0,AX11)</f>
        <v>0</v>
      </c>
      <c r="BA11" s="36"/>
      <c r="BB11" s="14" t="e">
        <f>((BC$3+1)-BA11/BC$6)*(100/BC$3)*(BC$7)</f>
        <v>#DIV/0!</v>
      </c>
      <c r="BC11" s="14">
        <f>IF(BA11=0,0,BB11)</f>
        <v>0</v>
      </c>
    </row>
    <row r="12" spans="1:55" outlineLevel="1" x14ac:dyDescent="0.25">
      <c r="A12" s="5">
        <v>3</v>
      </c>
      <c r="B12" s="13" t="s">
        <v>201</v>
      </c>
      <c r="C12" s="14">
        <f>D12+E12</f>
        <v>229.16031746031746</v>
      </c>
      <c r="D12" s="25">
        <f>K12+O12+S12+W12+AA12</f>
        <v>179.96031746031747</v>
      </c>
      <c r="E12" s="26">
        <f>AE12+AI12+AM12+AQ12+AU12+AY12+BC12</f>
        <v>49.199999999999989</v>
      </c>
      <c r="F12" s="33">
        <v>2</v>
      </c>
      <c r="G12" s="34">
        <v>1</v>
      </c>
      <c r="I12" s="36"/>
      <c r="J12" s="14">
        <f>((K$3+1)-I12/K$6)*(100/K$3)*(K$7)</f>
        <v>116.66666666666667</v>
      </c>
      <c r="K12" s="14">
        <f>IF(I12=0,0,J12)</f>
        <v>0</v>
      </c>
      <c r="M12" s="36"/>
      <c r="N12" s="14">
        <f>((O$3+1)-M12/O$6)*(100/O$3)*(O$7)</f>
        <v>124.44444444444444</v>
      </c>
      <c r="O12" s="14">
        <f>IF(M12=0,0,N12)</f>
        <v>0</v>
      </c>
      <c r="P12" s="49"/>
      <c r="Q12" s="36">
        <v>8</v>
      </c>
      <c r="R12" s="14">
        <f>((S$3+1)-Q12/S$6)*(100/S$3)*(S$7)</f>
        <v>88.888888888888886</v>
      </c>
      <c r="S12" s="75">
        <f>IF(Q12=0,0,R12)</f>
        <v>88.888888888888886</v>
      </c>
      <c r="T12" s="50"/>
      <c r="U12" s="36">
        <v>31</v>
      </c>
      <c r="V12" s="14">
        <f>((W$3+1)-U12/W$6)*(100/W$3)*(W$7)</f>
        <v>91.071428571428584</v>
      </c>
      <c r="W12" s="75">
        <f>IF(U12=0,0,V12)</f>
        <v>91.071428571428584</v>
      </c>
      <c r="X12" s="50"/>
      <c r="Y12" s="36"/>
      <c r="Z12" s="14">
        <f>((AA$3+1)-Y12/AA$6)*(100/AA$3)*(AA$7)</f>
        <v>112.5</v>
      </c>
      <c r="AA12" s="75">
        <f>IF(Y12=0,0,Z12)</f>
        <v>0</v>
      </c>
      <c r="AC12" s="36"/>
      <c r="AD12" s="14">
        <f>((AE$3+1)-AC12/AE$6)*(100/AE$3)*(AE$7)</f>
        <v>116.11111111111113</v>
      </c>
      <c r="AE12" s="14">
        <f>IF(AC12=0,0,AD12)</f>
        <v>0</v>
      </c>
      <c r="AF12" s="49"/>
      <c r="AG12" s="36"/>
      <c r="AH12" s="14">
        <f>((AI$3+1)-AG12/AI$6)*(100/AI$3)*(AI$7)</f>
        <v>123.52941176470588</v>
      </c>
      <c r="AI12" s="14">
        <f>IF(AG12=0,0,AH12)</f>
        <v>0</v>
      </c>
      <c r="AJ12" s="49"/>
      <c r="AK12" s="36">
        <v>234</v>
      </c>
      <c r="AL12" s="14">
        <f>((AM$3+1)-AK12/AM$6)*(100/AM$3)*(AM$7)</f>
        <v>49.199999999999989</v>
      </c>
      <c r="AM12" s="5">
        <f>IF(AK12=0,0,AL12)</f>
        <v>49.199999999999989</v>
      </c>
      <c r="AN12" s="50"/>
      <c r="AO12" s="36"/>
      <c r="AP12" s="14">
        <f>((AQ$3+1)-AO12/AQ$6)*(100/AQ$3)*(AQ$7)</f>
        <v>105</v>
      </c>
      <c r="AQ12" s="14">
        <f>IF(AO12=0,0,AP12)</f>
        <v>0</v>
      </c>
      <c r="AR12" s="50"/>
      <c r="AS12" s="36"/>
      <c r="AT12" s="14">
        <f>((AU$3+1)-AS12/AU$6)*(100/AU$3)*(AU$7)</f>
        <v>105</v>
      </c>
      <c r="AU12" s="14">
        <f>IF(AS12=0,0,AT12)</f>
        <v>0</v>
      </c>
      <c r="AW12" s="36"/>
      <c r="AX12" s="14" t="e">
        <f>((AY$3+1)-AW12/AY$6)*(100/AY$3)*(AY$7)</f>
        <v>#DIV/0!</v>
      </c>
      <c r="AY12" s="14">
        <f>IF(AW12=0,0,AX12)</f>
        <v>0</v>
      </c>
      <c r="BA12" s="36"/>
      <c r="BB12" s="14" t="e">
        <f>((BC$3+1)-BA12/BC$6)*(100/BC$3)*(BC$7)</f>
        <v>#DIV/0!</v>
      </c>
      <c r="BC12" s="14">
        <f>IF(BA12=0,0,BB12)</f>
        <v>0</v>
      </c>
    </row>
    <row r="13" spans="1:55" outlineLevel="1" x14ac:dyDescent="0.25">
      <c r="A13" s="5">
        <v>4</v>
      </c>
      <c r="B13" s="13" t="s">
        <v>176</v>
      </c>
      <c r="C13" s="14">
        <f>D13+E13</f>
        <v>167.73809523809524</v>
      </c>
      <c r="D13" s="25">
        <f>K13+O13+S13+W13+AA13</f>
        <v>167.73809523809524</v>
      </c>
      <c r="E13" s="26">
        <f>AE13+AI13+AM13+AQ13+AU13+AY13+BC13</f>
        <v>0</v>
      </c>
      <c r="F13" s="33">
        <v>2</v>
      </c>
      <c r="G13" s="34"/>
      <c r="I13" s="36">
        <v>0</v>
      </c>
      <c r="J13" s="14">
        <f>((K$3+1)-I13/K$6)*(100/K$3)*(K$7)</f>
        <v>116.66666666666667</v>
      </c>
      <c r="K13" s="14">
        <f>IF(I13=0,0,J13)</f>
        <v>0</v>
      </c>
      <c r="M13" s="36">
        <v>0</v>
      </c>
      <c r="N13" s="14">
        <f>((O$3+1)-M13/O$6)*(100/O$3)*(O$7)</f>
        <v>124.44444444444444</v>
      </c>
      <c r="O13" s="14">
        <f>IF(M13=0,0,N13)</f>
        <v>0</v>
      </c>
      <c r="P13" s="49"/>
      <c r="Q13" s="36">
        <v>7</v>
      </c>
      <c r="R13" s="14">
        <f>((S$3+1)-Q13/S$6)*(100/S$3)*(S$7)</f>
        <v>91.666666666666657</v>
      </c>
      <c r="S13" s="75">
        <f>IF(Q13=0,0,R13)</f>
        <v>91.666666666666657</v>
      </c>
      <c r="T13" s="50"/>
      <c r="U13" s="36">
        <v>45</v>
      </c>
      <c r="V13" s="14">
        <f>((W$3+1)-U13/W$6)*(100/W$3)*(W$7)</f>
        <v>76.071428571428569</v>
      </c>
      <c r="W13" s="75">
        <f>IF(U13=0,0,V13)</f>
        <v>76.071428571428569</v>
      </c>
      <c r="X13" s="50"/>
      <c r="Y13" s="36"/>
      <c r="Z13" s="14">
        <f>((AA$3+1)-Y13/AA$6)*(100/AA$3)*(AA$7)</f>
        <v>112.5</v>
      </c>
      <c r="AA13" s="75">
        <f>IF(Y13=0,0,Z13)</f>
        <v>0</v>
      </c>
      <c r="AC13" s="36"/>
      <c r="AD13" s="14">
        <f>((AE$3+1)-AC13/AE$6)*(100/AE$3)*(AE$7)</f>
        <v>116.11111111111113</v>
      </c>
      <c r="AE13" s="14">
        <f>IF(AC13=0,0,AD13)</f>
        <v>0</v>
      </c>
      <c r="AF13" s="49"/>
      <c r="AG13" s="36"/>
      <c r="AH13" s="14">
        <f>((AI$3+1)-AG13/AI$6)*(100/AI$3)*(AI$7)</f>
        <v>123.52941176470588</v>
      </c>
      <c r="AI13" s="14">
        <f>IF(AG13=0,0,AH13)</f>
        <v>0</v>
      </c>
      <c r="AJ13" s="49"/>
      <c r="AK13" s="36"/>
      <c r="AL13" s="14">
        <f>((AM$3+1)-AK13/AM$6)*(100/AM$3)*(AM$7)</f>
        <v>142.79999999999998</v>
      </c>
      <c r="AM13" s="5">
        <f>IF(AK13=0,0,AL13)</f>
        <v>0</v>
      </c>
      <c r="AN13" s="50"/>
      <c r="AO13" s="36"/>
      <c r="AP13" s="14">
        <f>((AQ$3+1)-AO13/AQ$6)*(100/AQ$3)*(AQ$7)</f>
        <v>105</v>
      </c>
      <c r="AQ13" s="14">
        <f>IF(AO13=0,0,AP13)</f>
        <v>0</v>
      </c>
      <c r="AR13" s="50"/>
      <c r="AS13" s="36"/>
      <c r="AT13" s="14">
        <f>((AU$3+1)-AS13/AU$6)*(100/AU$3)*(AU$7)</f>
        <v>105</v>
      </c>
      <c r="AU13" s="14">
        <f>IF(AS13=0,0,AT13)</f>
        <v>0</v>
      </c>
      <c r="AW13" s="36"/>
      <c r="AX13" s="14" t="e">
        <f>((AY$3+1)-AW13/AY$6)*(100/AY$3)*(AY$7)</f>
        <v>#DIV/0!</v>
      </c>
      <c r="AY13" s="14">
        <f>IF(AW13=0,0,AX13)</f>
        <v>0</v>
      </c>
      <c r="BA13" s="36"/>
      <c r="BB13" s="14" t="e">
        <f>((BC$3+1)-BA13/BC$6)*(100/BC$3)*(BC$7)</f>
        <v>#DIV/0!</v>
      </c>
      <c r="BC13" s="14">
        <f>IF(BA13=0,0,BB13)</f>
        <v>0</v>
      </c>
    </row>
    <row r="14" spans="1:55" outlineLevel="1" x14ac:dyDescent="0.25">
      <c r="A14" s="5">
        <v>5</v>
      </c>
      <c r="B14" s="13" t="s">
        <v>175</v>
      </c>
      <c r="C14" s="14">
        <f>D14+E14</f>
        <v>166.23015873015873</v>
      </c>
      <c r="D14" s="25">
        <f>K14+O14+S14+W14+AA14</f>
        <v>166.23015873015873</v>
      </c>
      <c r="E14" s="26">
        <f>AE14+AI14+AM14+AQ14+AU14+AY14+BC14</f>
        <v>0</v>
      </c>
      <c r="F14" s="33">
        <v>2</v>
      </c>
      <c r="G14" s="34"/>
      <c r="I14" s="36"/>
      <c r="J14" s="14">
        <f>((K$3+1)-I14/K$6)*(100/K$3)*(K$7)</f>
        <v>116.66666666666667</v>
      </c>
      <c r="K14" s="14">
        <f>IF(I14=0,0,J14)</f>
        <v>0</v>
      </c>
      <c r="M14" s="36"/>
      <c r="N14" s="14">
        <f>((O$3+1)-M14/O$6)*(100/O$3)*(O$7)</f>
        <v>124.44444444444444</v>
      </c>
      <c r="O14" s="14">
        <f>IF(M14=0,0,N14)</f>
        <v>0</v>
      </c>
      <c r="P14" s="49"/>
      <c r="Q14" s="36">
        <v>6</v>
      </c>
      <c r="R14" s="14">
        <f>((S$3+1)-Q14/S$6)*(100/S$3)*(S$7)</f>
        <v>94.444444444444443</v>
      </c>
      <c r="S14" s="75">
        <f>IF(Q14=0,0,R14)</f>
        <v>94.444444444444443</v>
      </c>
      <c r="T14" s="50"/>
      <c r="U14" s="36">
        <v>49</v>
      </c>
      <c r="V14" s="14">
        <f>((W$3+1)-U14/W$6)*(100/W$3)*(W$7)</f>
        <v>71.785714285714292</v>
      </c>
      <c r="W14" s="75">
        <f>IF(U14=0,0,V14)</f>
        <v>71.785714285714292</v>
      </c>
      <c r="X14" s="50"/>
      <c r="Y14" s="36"/>
      <c r="Z14" s="14">
        <f>((AA$3+1)-Y14/AA$6)*(100/AA$3)*(AA$7)</f>
        <v>112.5</v>
      </c>
      <c r="AA14" s="75">
        <f>IF(Y14=0,0,Z14)</f>
        <v>0</v>
      </c>
      <c r="AC14" s="36"/>
      <c r="AD14" s="14">
        <f>((AE$3+1)-AC14/AE$6)*(100/AE$3)*(AE$7)</f>
        <v>116.11111111111113</v>
      </c>
      <c r="AE14" s="14">
        <f>IF(AC14=0,0,AD14)</f>
        <v>0</v>
      </c>
      <c r="AF14" s="49"/>
      <c r="AG14" s="36"/>
      <c r="AH14" s="14">
        <f>((AI$3+1)-AG14/AI$6)*(100/AI$3)*(AI$7)</f>
        <v>123.52941176470588</v>
      </c>
      <c r="AI14" s="14">
        <f>IF(AG14=0,0,AH14)</f>
        <v>0</v>
      </c>
      <c r="AJ14" s="49"/>
      <c r="AK14" s="36"/>
      <c r="AL14" s="14">
        <f>((AM$3+1)-AK14/AM$6)*(100/AM$3)*(AM$7)</f>
        <v>142.79999999999998</v>
      </c>
      <c r="AM14" s="5">
        <f>IF(AK14=0,0,AL14)</f>
        <v>0</v>
      </c>
      <c r="AN14" s="50"/>
      <c r="AO14" s="36"/>
      <c r="AP14" s="14">
        <f>((AQ$3+1)-AO14/AQ$6)*(100/AQ$3)*(AQ$7)</f>
        <v>105</v>
      </c>
      <c r="AQ14" s="14">
        <f>IF(AO14=0,0,AP14)</f>
        <v>0</v>
      </c>
      <c r="AR14" s="50"/>
      <c r="AS14" s="36"/>
      <c r="AT14" s="14">
        <f>((AU$3+1)-AS14/AU$6)*(100/AU$3)*(AU$7)</f>
        <v>105</v>
      </c>
      <c r="AU14" s="14">
        <f>IF(AS14=0,0,AT14)</f>
        <v>0</v>
      </c>
      <c r="AW14" s="36"/>
      <c r="AX14" s="14" t="e">
        <f>((AY$3+1)-AW14/AY$6)*(100/AY$3)*(AY$7)</f>
        <v>#DIV/0!</v>
      </c>
      <c r="AY14" s="14">
        <f>IF(AW14=0,0,AX14)</f>
        <v>0</v>
      </c>
      <c r="BA14" s="36"/>
      <c r="BB14" s="14" t="e">
        <f>((BC$3+1)-BA14/BC$6)*(100/BC$3)*(BC$7)</f>
        <v>#DIV/0!</v>
      </c>
      <c r="BC14" s="14">
        <f>IF(BA14=0,0,BB14)</f>
        <v>0</v>
      </c>
    </row>
    <row r="15" spans="1:55" outlineLevel="1" x14ac:dyDescent="0.25">
      <c r="A15" s="5">
        <v>6</v>
      </c>
      <c r="B15" s="13" t="s">
        <v>194</v>
      </c>
      <c r="C15" s="14">
        <f>D15+E15</f>
        <v>133.25042016806722</v>
      </c>
      <c r="D15" s="25">
        <f>K15+O15+S15+W15+AA15</f>
        <v>0</v>
      </c>
      <c r="E15" s="26">
        <f>AI15+AM15+AQ15+AU15+AY15+BC15</f>
        <v>133.25042016806722</v>
      </c>
      <c r="F15" s="33"/>
      <c r="G15" s="34">
        <v>2</v>
      </c>
      <c r="I15" s="36"/>
      <c r="J15" s="14">
        <f>((K$3+1)-I15/K$6)*(100/K$3)*(K$7)</f>
        <v>116.66666666666667</v>
      </c>
      <c r="K15" s="14">
        <f>IF(I15=0,0,J15)</f>
        <v>0</v>
      </c>
      <c r="M15" s="36"/>
      <c r="N15" s="14">
        <f>((O$3+1)-M15/O$6)*(100/O$3)*(O$7)</f>
        <v>124.44444444444444</v>
      </c>
      <c r="O15" s="14">
        <f>IF(M15=0,0,N15)</f>
        <v>0</v>
      </c>
      <c r="P15" s="49"/>
      <c r="Q15" s="36"/>
      <c r="R15" s="14">
        <f>((S$3+1)-Q15/S$6)*(100/S$3)*(S$7)</f>
        <v>111.11111111111111</v>
      </c>
      <c r="S15" s="75">
        <f>IF(Q15=0,0,R15)</f>
        <v>0</v>
      </c>
      <c r="T15" s="50"/>
      <c r="U15" s="36"/>
      <c r="V15" s="14">
        <f>((W$3+1)-U15/W$6)*(100/W$3)*(W$7)</f>
        <v>124.28571428571429</v>
      </c>
      <c r="W15" s="75">
        <f>IF(U15=0,0,V15)</f>
        <v>0</v>
      </c>
      <c r="X15" s="50"/>
      <c r="Y15" s="36"/>
      <c r="Z15" s="14">
        <f>((AA$3+1)-Y15/AA$6)*(100/AA$3)*(AA$7)</f>
        <v>112.5</v>
      </c>
      <c r="AA15" s="75">
        <f>IF(Y15=0,0,Z15)</f>
        <v>0</v>
      </c>
      <c r="AC15" s="36">
        <v>41</v>
      </c>
      <c r="AD15" s="14">
        <f>((AE$3+1)-AC15/AE$6)*(100/AE$3)*(AE$7)</f>
        <v>66</v>
      </c>
      <c r="AE15" s="14">
        <f>IF(AC15=0,0,AD15)</f>
        <v>66</v>
      </c>
      <c r="AF15" s="49"/>
      <c r="AG15" s="36">
        <v>114</v>
      </c>
      <c r="AH15" s="14">
        <f>((AI$3+1)-AG15/AI$6)*(100/AI$3)*(AI$7)</f>
        <v>66.050420168067234</v>
      </c>
      <c r="AI15" s="14">
        <f>IF(AG15=0,0,AH15)</f>
        <v>66.050420168067234</v>
      </c>
      <c r="AJ15" s="49"/>
      <c r="AK15" s="36">
        <v>189</v>
      </c>
      <c r="AL15" s="14">
        <f>((AM$3+1)-AK15/AM$6)*(100/AM$3)*(AM$7)</f>
        <v>67.199999999999989</v>
      </c>
      <c r="AM15" s="5">
        <f>IF(AK15=0,0,AL15)</f>
        <v>67.199999999999989</v>
      </c>
      <c r="AN15" s="50"/>
      <c r="AO15" s="36"/>
      <c r="AP15" s="14">
        <f>((AQ$3+1)-AO15/AQ$6)*(100/AQ$3)*(AQ$7)</f>
        <v>105</v>
      </c>
      <c r="AQ15" s="14">
        <f>IF(AO15=0,0,AP15)</f>
        <v>0</v>
      </c>
      <c r="AR15" s="50"/>
      <c r="AS15" s="36"/>
      <c r="AT15" s="14">
        <f>((AU$3+1)-AS15/AU$6)*(100/AU$3)*(AU$7)</f>
        <v>105</v>
      </c>
      <c r="AU15" s="14">
        <f>IF(AS15=0,0,AT15)</f>
        <v>0</v>
      </c>
      <c r="AW15" s="36"/>
      <c r="AX15" s="14" t="e">
        <f>((AY$3+1)-AW15/AY$6)*(100/AY$3)*(AY$7)</f>
        <v>#DIV/0!</v>
      </c>
      <c r="AY15" s="14">
        <f>IF(AW15=0,0,AX15)</f>
        <v>0</v>
      </c>
      <c r="BA15" s="36"/>
      <c r="BB15" s="14" t="e">
        <f>((BC$3+1)-BA15/BC$6)*(100/BC$3)*(BC$7)</f>
        <v>#DIV/0!</v>
      </c>
      <c r="BC15" s="14">
        <f>IF(BA15=0,0,BB15)</f>
        <v>0</v>
      </c>
    </row>
    <row r="16" spans="1:55" outlineLevel="1" x14ac:dyDescent="0.25">
      <c r="A16" s="5">
        <v>7</v>
      </c>
      <c r="B16" s="13" t="s">
        <v>161</v>
      </c>
      <c r="C16" s="14">
        <f>D16+E16</f>
        <v>90.11904761904762</v>
      </c>
      <c r="D16" s="25">
        <f>K16+O16+S16+W16+AA16</f>
        <v>90.11904761904762</v>
      </c>
      <c r="E16" s="26">
        <f>AE16+AI16+AM16+AQ16+AU16+AY16+BC16</f>
        <v>0</v>
      </c>
      <c r="F16" s="33">
        <v>3</v>
      </c>
      <c r="G16" s="34"/>
      <c r="I16" s="36"/>
      <c r="J16" s="14">
        <f>((K$3+1)-I16/K$6)*(100/K$3)*(K$7)</f>
        <v>116.66666666666667</v>
      </c>
      <c r="K16" s="14"/>
      <c r="M16" s="36"/>
      <c r="N16" s="14"/>
      <c r="O16" s="14"/>
      <c r="P16" s="49"/>
      <c r="Q16" s="36">
        <v>28</v>
      </c>
      <c r="R16" s="14">
        <f>((S$3+1)-Q16/S$6)*(100/S$3)*(S$7)</f>
        <v>33.333333333333329</v>
      </c>
      <c r="S16" s="75">
        <f>IF(Q16=0,0,R16)</f>
        <v>33.333333333333329</v>
      </c>
      <c r="T16" s="50"/>
      <c r="U16" s="36">
        <v>63</v>
      </c>
      <c r="V16" s="14">
        <f>((W$3+1)-U16/W$6)*(100/W$3)*(W$7)</f>
        <v>56.785714285714292</v>
      </c>
      <c r="W16" s="75">
        <f>IF(U16=0,0,V16)</f>
        <v>56.785714285714292</v>
      </c>
      <c r="X16" s="50"/>
      <c r="Y16" s="36"/>
      <c r="Z16" s="14">
        <f>((AA$3+1)-Y16/AA$6)*(100/AA$3)*(AA$7)</f>
        <v>112.5</v>
      </c>
      <c r="AA16" s="75">
        <f>IF(Y16=0,0,Z16)</f>
        <v>0</v>
      </c>
      <c r="AC16" s="36"/>
      <c r="AD16" s="14"/>
      <c r="AE16" s="14"/>
      <c r="AF16" s="49"/>
      <c r="AG16" s="36"/>
      <c r="AH16" s="14"/>
      <c r="AI16" s="14"/>
      <c r="AJ16" s="49"/>
      <c r="AK16" s="36"/>
      <c r="AL16" s="14"/>
      <c r="AM16" s="5"/>
      <c r="AN16" s="50"/>
      <c r="AO16" s="36"/>
      <c r="AP16" s="14"/>
      <c r="AQ16" s="14"/>
      <c r="AR16" s="50"/>
      <c r="AS16" s="36"/>
      <c r="AT16" s="14"/>
      <c r="AU16" s="14"/>
      <c r="AW16" s="36"/>
      <c r="AX16" s="14"/>
      <c r="AY16" s="14"/>
      <c r="BA16" s="36"/>
      <c r="BB16" s="14"/>
      <c r="BC16" s="14"/>
    </row>
    <row r="17" spans="1:55" outlineLevel="1" x14ac:dyDescent="0.25">
      <c r="A17" s="5">
        <v>8</v>
      </c>
      <c r="B17" s="13" t="s">
        <v>204</v>
      </c>
      <c r="C17" s="14">
        <f>D17+E17</f>
        <v>88.134920634920633</v>
      </c>
      <c r="D17" s="25">
        <f>K17+O17+S17+W17+AA17</f>
        <v>88.134920634920633</v>
      </c>
      <c r="E17" s="26">
        <f>AE17+AI17+AM17+AQ17+AU17+AY17+BC17</f>
        <v>0</v>
      </c>
      <c r="F17" s="33">
        <v>2</v>
      </c>
      <c r="G17" s="34"/>
      <c r="I17" s="36"/>
      <c r="J17" s="14">
        <f>((K$3+1)-I17/K$6)*(100/K$3)*(K$7)</f>
        <v>116.66666666666667</v>
      </c>
      <c r="K17" s="14">
        <f>IF(I17=0,0,J17)</f>
        <v>0</v>
      </c>
      <c r="M17" s="36">
        <v>172</v>
      </c>
      <c r="N17" s="14">
        <f>((O$3+1)-M17/O$6)*(100/O$3)*(O$7)</f>
        <v>15.23809523809523</v>
      </c>
      <c r="O17" s="14">
        <f>IF(M17=0,0,N17)</f>
        <v>15.23809523809523</v>
      </c>
      <c r="P17" s="49"/>
      <c r="Q17" s="36">
        <v>18</v>
      </c>
      <c r="R17" s="14">
        <f>((S$3+1)-Q17/S$6)*(100/S$3)*(S$7)</f>
        <v>61.111111111111107</v>
      </c>
      <c r="S17" s="75">
        <f>IF(Q17=0,0,R17)</f>
        <v>61.111111111111107</v>
      </c>
      <c r="T17" s="50"/>
      <c r="U17" s="36">
        <v>105</v>
      </c>
      <c r="V17" s="14">
        <f>((W$3+1)-U17/W$6)*(100/W$3)*(W$7)</f>
        <v>11.785714285714285</v>
      </c>
      <c r="W17" s="75">
        <f>IF(U17=0,0,V17)</f>
        <v>11.785714285714285</v>
      </c>
      <c r="X17" s="50"/>
      <c r="Y17" s="36"/>
      <c r="Z17" s="14">
        <f>((AA$3+1)-Y17/AA$6)*(100/AA$3)*(AA$7)</f>
        <v>112.5</v>
      </c>
      <c r="AA17" s="75">
        <f>IF(Y17=0,0,Z17)</f>
        <v>0</v>
      </c>
      <c r="AC17" s="36"/>
      <c r="AD17" s="14">
        <f>((AE$3+1)-AC17/AE$6)*(100/AE$3)*(AE$7)</f>
        <v>116.11111111111113</v>
      </c>
      <c r="AE17" s="14">
        <f>IF(AC17=0,0,AD17)</f>
        <v>0</v>
      </c>
      <c r="AF17" s="49"/>
      <c r="AG17" s="36"/>
      <c r="AH17" s="14">
        <f>((AI$3+1)-AG17/AI$6)*(100/AI$3)*(AI$7)</f>
        <v>123.52941176470588</v>
      </c>
      <c r="AI17" s="14">
        <f>IF(AG17=0,0,AH17)</f>
        <v>0</v>
      </c>
      <c r="AJ17" s="49"/>
      <c r="AK17" s="36"/>
      <c r="AL17" s="14">
        <f>((AM$3+1)-AK17/AM$6)*(100/AM$3)*(AM$7)</f>
        <v>142.79999999999998</v>
      </c>
      <c r="AM17" s="5">
        <f>IF(AK17=0,0,AL17)</f>
        <v>0</v>
      </c>
      <c r="AN17" s="50"/>
      <c r="AO17" s="36"/>
      <c r="AP17" s="14">
        <f>((AQ$3+1)-AO17/AQ$6)*(100/AQ$3)*(AQ$7)</f>
        <v>105</v>
      </c>
      <c r="AQ17" s="14">
        <f>IF(AO17=0,0,AP17)</f>
        <v>0</v>
      </c>
      <c r="AR17" s="50"/>
      <c r="AS17" s="36"/>
      <c r="AT17" s="14">
        <f>((AU$3+1)-AS17/AU$6)*(100/AU$3)*(AU$7)</f>
        <v>105</v>
      </c>
      <c r="AU17" s="14">
        <f>IF(AS17=0,0,AT17)</f>
        <v>0</v>
      </c>
      <c r="AW17" s="36"/>
      <c r="AX17" s="14" t="e">
        <f>((AY$3+1)-AW17/AY$6)*(100/AY$3)*(AY$7)</f>
        <v>#DIV/0!</v>
      </c>
      <c r="AY17" s="14">
        <f>IF(AW17=0,0,AX17)</f>
        <v>0</v>
      </c>
      <c r="BA17" s="36"/>
      <c r="BB17" s="14" t="e">
        <f>((BC$3+1)-BA17/BC$6)*(100/BC$3)*(BC$7)</f>
        <v>#DIV/0!</v>
      </c>
      <c r="BC17" s="14">
        <f>IF(BA17=0,0,BB17)</f>
        <v>0</v>
      </c>
    </row>
    <row r="18" spans="1:55" outlineLevel="1" x14ac:dyDescent="0.25">
      <c r="A18" s="5">
        <v>9</v>
      </c>
      <c r="B18" s="13" t="s">
        <v>275</v>
      </c>
      <c r="C18" s="14">
        <f>D18+E18</f>
        <v>84.285714285714278</v>
      </c>
      <c r="D18" s="25">
        <f>K18+O18+S18+W18+AA18</f>
        <v>84.285714285714278</v>
      </c>
      <c r="E18" s="26">
        <f>AE18+AI18+AM18+AQ18+AU18+AY18+BC18</f>
        <v>0</v>
      </c>
      <c r="F18" s="33">
        <v>2</v>
      </c>
      <c r="G18" s="34"/>
      <c r="I18" s="36">
        <v>0</v>
      </c>
      <c r="J18" s="14">
        <f>((K$3+1)-I18/K$6)*(100/K$3)*(K$7)</f>
        <v>116.66666666666667</v>
      </c>
      <c r="K18" s="14">
        <f>IF(I18=0,0,J18)</f>
        <v>0</v>
      </c>
      <c r="M18" s="36">
        <v>0</v>
      </c>
      <c r="N18" s="14">
        <f>((O$3+1)-M18/O$6)*(100/O$3)*(O$7)</f>
        <v>124.44444444444444</v>
      </c>
      <c r="O18" s="14">
        <f>IF(M18=0,0,N18)</f>
        <v>0</v>
      </c>
      <c r="P18" s="49"/>
      <c r="Q18" s="36">
        <v>22</v>
      </c>
      <c r="R18" s="14">
        <f>((S$3+1)-Q18/S$6)*(100/S$3)*(S$7)</f>
        <v>50</v>
      </c>
      <c r="S18" s="75">
        <f>IF(Q18=0,0,R18)</f>
        <v>50</v>
      </c>
      <c r="T18" s="50"/>
      <c r="U18" s="36">
        <v>84</v>
      </c>
      <c r="V18" s="14">
        <f>((W$3+1)-U18/W$6)*(100/W$3)*(W$7)</f>
        <v>34.285714285714285</v>
      </c>
      <c r="W18" s="75">
        <f>IF(U18=0,0,V18)</f>
        <v>34.285714285714285</v>
      </c>
      <c r="X18" s="50"/>
      <c r="Y18" s="36"/>
      <c r="Z18" s="14">
        <f>((AA$3+1)-Y18/AA$6)*(100/AA$3)*(AA$7)</f>
        <v>112.5</v>
      </c>
      <c r="AA18" s="75">
        <f>IF(Y18=0,0,Z18)</f>
        <v>0</v>
      </c>
      <c r="AC18" s="36"/>
      <c r="AD18" s="14">
        <f>((AE$3+1)-AC18/AE$6)*(100/AE$3)*(AE$7)</f>
        <v>116.11111111111113</v>
      </c>
      <c r="AE18" s="14">
        <f>IF(AC18=0,0,AD18)</f>
        <v>0</v>
      </c>
      <c r="AF18" s="49"/>
      <c r="AG18" s="36"/>
      <c r="AH18" s="14">
        <f>((AI$3+1)-AG18/AI$6)*(100/AI$3)*(AI$7)</f>
        <v>123.52941176470588</v>
      </c>
      <c r="AI18" s="14">
        <f>IF(AG18=0,0,AH18)</f>
        <v>0</v>
      </c>
      <c r="AJ18" s="49"/>
      <c r="AK18" s="36"/>
      <c r="AL18" s="14">
        <f>((AM$3+1)-AK18/AM$6)*(100/AM$3)*(AM$7)</f>
        <v>142.79999999999998</v>
      </c>
      <c r="AM18" s="5">
        <f>IF(AK18=0,0,AL18)</f>
        <v>0</v>
      </c>
      <c r="AN18" s="50"/>
      <c r="AO18" s="36"/>
      <c r="AP18" s="14">
        <f>((AQ$3+1)-AO18/AQ$6)*(100/AQ$3)*(AQ$7)</f>
        <v>105</v>
      </c>
      <c r="AQ18" s="14">
        <f>IF(AO18=0,0,AP18)</f>
        <v>0</v>
      </c>
      <c r="AR18" s="50"/>
      <c r="AS18" s="36"/>
      <c r="AT18" s="14">
        <f>((AU$3+1)-AS18/AU$6)*(100/AU$3)*(AU$7)</f>
        <v>105</v>
      </c>
      <c r="AU18" s="14">
        <f>IF(AS18=0,0,AT18)</f>
        <v>0</v>
      </c>
      <c r="AW18" s="36"/>
      <c r="AX18" s="14" t="e">
        <f>((AY$3+1)-AW18/AY$6)*(100/AY$3)*(AY$7)</f>
        <v>#DIV/0!</v>
      </c>
      <c r="AY18" s="14">
        <f>IF(AW18=0,0,AX18)</f>
        <v>0</v>
      </c>
      <c r="BA18" s="36"/>
      <c r="BB18" s="14" t="e">
        <f>((BC$3+1)-BA18/BC$6)*(100/BC$3)*(BC$7)</f>
        <v>#DIV/0!</v>
      </c>
      <c r="BC18" s="14">
        <f>IF(BA18=0,0,BB18)</f>
        <v>0</v>
      </c>
    </row>
    <row r="19" spans="1:55" outlineLevel="1" x14ac:dyDescent="0.25">
      <c r="A19" s="5">
        <v>10</v>
      </c>
      <c r="B19" s="13" t="s">
        <v>325</v>
      </c>
      <c r="C19" s="14">
        <f>D19+E19</f>
        <v>77.61904761904762</v>
      </c>
      <c r="D19" s="25">
        <f>K19+O19+S19+W19+AA19</f>
        <v>77.61904761904762</v>
      </c>
      <c r="E19" s="26">
        <f>AE19+AI19+AM19+AQ19+AU19+AY19+BC19</f>
        <v>0</v>
      </c>
      <c r="F19" s="33">
        <v>2</v>
      </c>
      <c r="G19" s="34"/>
      <c r="I19" s="36">
        <v>14</v>
      </c>
      <c r="J19" s="14">
        <f>((K$3+1)-I19/K$6)*(100/K$3)*(K$7)</f>
        <v>38.888888888888886</v>
      </c>
      <c r="K19" s="14">
        <f>IF(I19=0,0,J19)</f>
        <v>38.888888888888886</v>
      </c>
      <c r="M19" s="36">
        <v>135</v>
      </c>
      <c r="N19" s="14">
        <f>((O$3+1)-M19/O$6)*(100/O$3)*(O$7)</f>
        <v>38.730158730158735</v>
      </c>
      <c r="O19" s="14">
        <f>IF(M19=0,0,N19)</f>
        <v>38.730158730158735</v>
      </c>
      <c r="P19" s="49"/>
      <c r="Q19" s="36"/>
      <c r="R19" s="14">
        <f>((S$3+1)-Q19/S$6)*(100/S$3)*(S$7)</f>
        <v>111.11111111111111</v>
      </c>
      <c r="S19" s="75">
        <f>IF(Q19=0,0,R19)</f>
        <v>0</v>
      </c>
      <c r="T19" s="50"/>
      <c r="U19" s="36"/>
      <c r="V19" s="14">
        <f>((W$3+1)-U19/W$6)*(100/W$3)*(W$7)</f>
        <v>124.28571428571429</v>
      </c>
      <c r="W19" s="75">
        <f>IF(U19=0,0,V19)</f>
        <v>0</v>
      </c>
      <c r="X19" s="50"/>
      <c r="Y19" s="36"/>
      <c r="Z19" s="14">
        <f>((AA$3+1)-Y19/AA$6)*(100/AA$3)*(AA$7)</f>
        <v>112.5</v>
      </c>
      <c r="AA19" s="75">
        <f>IF(Y19=0,0,Z19)</f>
        <v>0</v>
      </c>
      <c r="AC19" s="36"/>
      <c r="AD19" s="14">
        <f>((AE$3+1)-AC19/AE$6)*(100/AE$3)*(AE$7)</f>
        <v>116.11111111111113</v>
      </c>
      <c r="AE19" s="14">
        <f>IF(AC19=0,0,AD19)</f>
        <v>0</v>
      </c>
      <c r="AF19" s="49"/>
      <c r="AG19" s="36"/>
      <c r="AH19" s="14">
        <f>((AI$3+1)-AG19/AI$6)*(100/AI$3)*(AI$7)</f>
        <v>123.52941176470588</v>
      </c>
      <c r="AI19" s="14">
        <f>IF(AG19=0,0,AH19)</f>
        <v>0</v>
      </c>
      <c r="AJ19" s="49"/>
      <c r="AK19" s="36"/>
      <c r="AL19" s="14">
        <f>((AM$3+1)-AK19/AM$6)*(100/AM$3)*(AM$7)</f>
        <v>142.79999999999998</v>
      </c>
      <c r="AM19" s="5">
        <f>IF(AK19=0,0,AL19)</f>
        <v>0</v>
      </c>
      <c r="AN19" s="50"/>
      <c r="AO19" s="36"/>
      <c r="AP19" s="14">
        <f>((AQ$3+1)-AO19/AQ$6)*(100/AQ$3)*(AQ$7)</f>
        <v>105</v>
      </c>
      <c r="AQ19" s="14">
        <f>IF(AO19=0,0,AP19)</f>
        <v>0</v>
      </c>
      <c r="AR19" s="50"/>
      <c r="AS19" s="36"/>
      <c r="AT19" s="14">
        <f>((AU$3+1)-AS19/AU$6)*(100/AU$3)*(AU$7)</f>
        <v>105</v>
      </c>
      <c r="AU19" s="14">
        <f>IF(AS19=0,0,AT19)</f>
        <v>0</v>
      </c>
      <c r="AW19" s="36"/>
      <c r="AX19" s="14" t="e">
        <f>((AY$3+1)-AW19/AY$6)*(100/AY$3)*(AY$7)</f>
        <v>#DIV/0!</v>
      </c>
      <c r="AY19" s="14">
        <f>IF(AW19=0,0,AX19)</f>
        <v>0</v>
      </c>
      <c r="BA19" s="36"/>
      <c r="BB19" s="14" t="e">
        <f>((BC$3+1)-BA19/BC$6)*(100/BC$3)*(BC$7)</f>
        <v>#DIV/0!</v>
      </c>
      <c r="BC19" s="14">
        <f>IF(BA19=0,0,BB19)</f>
        <v>0</v>
      </c>
    </row>
    <row r="20" spans="1:55" outlineLevel="1" x14ac:dyDescent="0.25">
      <c r="A20" s="5">
        <v>11</v>
      </c>
      <c r="B20" s="13" t="s">
        <v>237</v>
      </c>
      <c r="C20" s="14">
        <f>D20+E20</f>
        <v>68.571428571428569</v>
      </c>
      <c r="D20" s="25">
        <f>K20+O20+S20+W20+AA20</f>
        <v>68.571428571428569</v>
      </c>
      <c r="E20" s="26">
        <f>AE20+AI20+AM20+AQ20+AU20+AY20+BC20</f>
        <v>0</v>
      </c>
      <c r="F20" s="33">
        <v>1</v>
      </c>
      <c r="G20" s="34"/>
      <c r="I20" s="36"/>
      <c r="J20" s="14">
        <f>((K$3+1)-I20/K$6)*(100/K$3)*(K$7)</f>
        <v>116.66666666666667</v>
      </c>
      <c r="K20" s="14">
        <f>IF(I20=0,0,J20)</f>
        <v>0</v>
      </c>
      <c r="M20" s="36">
        <v>88</v>
      </c>
      <c r="N20" s="14">
        <f>((O$3+1)-M20/O$6)*(100/O$3)*(O$7)</f>
        <v>68.571428571428569</v>
      </c>
      <c r="O20" s="14">
        <f>IF(M20=0,0,N20)</f>
        <v>68.571428571428569</v>
      </c>
      <c r="P20" s="49"/>
      <c r="Q20" s="36"/>
      <c r="R20" s="14">
        <f>((S$3+1)-Q20/S$6)*(100/S$3)*(S$7)</f>
        <v>111.11111111111111</v>
      </c>
      <c r="S20" s="75">
        <f>IF(Q20=0,0,R20)</f>
        <v>0</v>
      </c>
      <c r="T20" s="50"/>
      <c r="U20" s="36"/>
      <c r="V20" s="14">
        <f>((W$3+1)-U20/W$6)*(100/W$3)*(W$7)</f>
        <v>124.28571428571429</v>
      </c>
      <c r="W20" s="75">
        <f>IF(U20=0,0,V20)</f>
        <v>0</v>
      </c>
      <c r="X20" s="50"/>
      <c r="Y20" s="36"/>
      <c r="Z20" s="14">
        <f>((AA$3+1)-Y20/AA$6)*(100/AA$3)*(AA$7)</f>
        <v>112.5</v>
      </c>
      <c r="AA20" s="75">
        <f>IF(Y20=0,0,Z20)</f>
        <v>0</v>
      </c>
      <c r="AC20" s="36"/>
      <c r="AD20" s="14">
        <f>((AE$3+1)-AC20/AE$6)*(100/AE$3)*(AE$7)</f>
        <v>116.11111111111113</v>
      </c>
      <c r="AE20" s="14">
        <f>IF(AC20=0,0,AD20)</f>
        <v>0</v>
      </c>
      <c r="AF20" s="49"/>
      <c r="AG20" s="36"/>
      <c r="AH20" s="14">
        <f>((AI$3+1)-AG20/AI$6)*(100/AI$3)*(AI$7)</f>
        <v>123.52941176470588</v>
      </c>
      <c r="AI20" s="14"/>
      <c r="AJ20" s="49"/>
      <c r="AK20" s="36"/>
      <c r="AL20" s="14">
        <f>((AM$3+1)-AK20/AM$6)*(100/AM$3)*(AM$7)</f>
        <v>142.79999999999998</v>
      </c>
      <c r="AM20" s="5"/>
      <c r="AN20" s="50"/>
      <c r="AO20" s="36"/>
      <c r="AP20" s="14">
        <f>((AQ$3+1)-AO20/AQ$6)*(100/AQ$3)*(AQ$7)</f>
        <v>105</v>
      </c>
      <c r="AQ20" s="14"/>
      <c r="AR20" s="50"/>
      <c r="AS20" s="36"/>
      <c r="AT20" s="14">
        <f>((AU$3+1)-AS20/AU$6)*(100/AU$3)*(AU$7)</f>
        <v>105</v>
      </c>
      <c r="AU20" s="14">
        <f>IF(AS20=0,0,AT20)</f>
        <v>0</v>
      </c>
      <c r="AW20" s="36"/>
      <c r="AX20" s="14" t="e">
        <f>((AY$3+1)-AW20/AY$6)*(100/AY$3)*(AY$7)</f>
        <v>#DIV/0!</v>
      </c>
      <c r="AY20" s="14"/>
      <c r="BA20" s="36"/>
      <c r="BB20" s="14" t="e">
        <f>((BC$3+1)-BA20/BC$6)*(100/BC$3)*(BC$7)</f>
        <v>#DIV/0!</v>
      </c>
      <c r="BC20" s="14"/>
    </row>
    <row r="21" spans="1:55" outlineLevel="1" x14ac:dyDescent="0.25">
      <c r="A21" s="5">
        <v>12</v>
      </c>
      <c r="B21" s="13" t="s">
        <v>177</v>
      </c>
      <c r="C21" s="14">
        <f>D21+E21</f>
        <v>56.785714285714292</v>
      </c>
      <c r="D21" s="25">
        <f>K21+O21+S21+W21+AA21</f>
        <v>56.785714285714292</v>
      </c>
      <c r="E21" s="26">
        <f>AE21+AI21+AM21+AQ21+AU21+AY21+BC21</f>
        <v>0</v>
      </c>
      <c r="F21" s="33">
        <v>1</v>
      </c>
      <c r="G21" s="34"/>
      <c r="I21" s="36">
        <v>0</v>
      </c>
      <c r="J21" s="14">
        <f>((K$3+1)-I21/K$6)*(100/K$3)*(K$7)</f>
        <v>116.66666666666667</v>
      </c>
      <c r="K21" s="14">
        <f>IF(I21=0,0,J21)</f>
        <v>0</v>
      </c>
      <c r="M21" s="36">
        <v>0</v>
      </c>
      <c r="N21" s="14">
        <f>((O$3+1)-M21/O$6)*(100/O$3)*(O$7)</f>
        <v>124.44444444444444</v>
      </c>
      <c r="O21" s="14">
        <f>IF(M21=0,0,N21)</f>
        <v>0</v>
      </c>
      <c r="P21" s="49"/>
      <c r="Q21" s="36"/>
      <c r="R21" s="14">
        <f>((S$3+1)-Q21/S$6)*(100/S$3)*(S$7)</f>
        <v>111.11111111111111</v>
      </c>
      <c r="S21" s="75">
        <f>IF(Q21=0,0,R21)</f>
        <v>0</v>
      </c>
      <c r="T21" s="50"/>
      <c r="U21" s="36">
        <v>63</v>
      </c>
      <c r="V21" s="14">
        <f>((W$3+1)-U21/W$6)*(100/W$3)*(W$7)</f>
        <v>56.785714285714292</v>
      </c>
      <c r="W21" s="75">
        <f>IF(U21=0,0,V21)</f>
        <v>56.785714285714292</v>
      </c>
      <c r="X21" s="50"/>
      <c r="Y21" s="36"/>
      <c r="Z21" s="14">
        <f>((AA$3+1)-Y21/AA$6)*(100/AA$3)*(AA$7)</f>
        <v>112.5</v>
      </c>
      <c r="AA21" s="75">
        <f>IF(Y21=0,0,Z21)</f>
        <v>0</v>
      </c>
      <c r="AC21" s="36"/>
      <c r="AD21" s="14">
        <f>((AE$3+1)-AC21/AE$6)*(100/AE$3)*(AE$7)</f>
        <v>116.11111111111113</v>
      </c>
      <c r="AE21" s="14">
        <f>IF(AC21=0,0,AD21)</f>
        <v>0</v>
      </c>
      <c r="AF21" s="49"/>
      <c r="AG21" s="36"/>
      <c r="AH21" s="14">
        <f>((AI$3+1)-AG21/AI$6)*(100/AI$3)*(AI$7)</f>
        <v>123.52941176470588</v>
      </c>
      <c r="AI21" s="14">
        <f>IF(AG21=0,0,AH21)</f>
        <v>0</v>
      </c>
      <c r="AJ21" s="49"/>
      <c r="AK21" s="36"/>
      <c r="AL21" s="14">
        <f>((AM$3+1)-AK21/AM$6)*(100/AM$3)*(AM$7)</f>
        <v>142.79999999999998</v>
      </c>
      <c r="AM21" s="5">
        <f>IF(AK21=0,0,AL21)</f>
        <v>0</v>
      </c>
      <c r="AN21" s="50"/>
      <c r="AO21" s="36"/>
      <c r="AP21" s="14">
        <f>((AQ$3+1)-AO21/AQ$6)*(100/AQ$3)*(AQ$7)</f>
        <v>105</v>
      </c>
      <c r="AQ21" s="14">
        <f>IF(AO21=0,0,AP21)</f>
        <v>0</v>
      </c>
      <c r="AR21" s="50"/>
      <c r="AS21" s="36"/>
      <c r="AT21" s="14">
        <f>((AU$3+1)-AS21/AU$6)*(100/AU$3)*(AU$7)</f>
        <v>105</v>
      </c>
      <c r="AU21" s="14">
        <f>IF(AS21=0,0,AT21)</f>
        <v>0</v>
      </c>
      <c r="AW21" s="36"/>
      <c r="AX21" s="14" t="e">
        <f>((AY$3+1)-AW21/AY$6)*(100/AY$3)*(AY$7)</f>
        <v>#DIV/0!</v>
      </c>
      <c r="AY21" s="14">
        <f>IF(AW21=0,0,AX21)</f>
        <v>0</v>
      </c>
      <c r="BA21" s="36"/>
      <c r="BB21" s="14" t="e">
        <f>((BC$3+1)-BA21/BC$6)*(100/BC$3)*(BC$7)</f>
        <v>#DIV/0!</v>
      </c>
      <c r="BC21" s="14">
        <f>IF(BA21=0,0,BB21)</f>
        <v>0</v>
      </c>
    </row>
    <row r="22" spans="1:55" outlineLevel="1" x14ac:dyDescent="0.25">
      <c r="A22" s="5">
        <v>13</v>
      </c>
      <c r="B22" s="13" t="s">
        <v>251</v>
      </c>
      <c r="C22" s="14">
        <f>D22+E22</f>
        <v>50</v>
      </c>
      <c r="D22" s="25">
        <f>K22+O22+S22+W22+AA22</f>
        <v>50</v>
      </c>
      <c r="E22" s="26">
        <f>AE22+AI22+AM22+AQ22+AU22+AY22+BC22</f>
        <v>0</v>
      </c>
      <c r="F22" s="33">
        <v>1</v>
      </c>
      <c r="G22" s="34"/>
      <c r="I22" s="36"/>
      <c r="J22" s="14">
        <f>((K$3+1)-I22/K$6)*(100/K$3)*(K$7)</f>
        <v>116.66666666666667</v>
      </c>
      <c r="K22" s="14"/>
      <c r="M22" s="36"/>
      <c r="N22" s="14">
        <f>((O$3+1)-M22/O$6)*(100/O$3)*(O$7)</f>
        <v>124.44444444444444</v>
      </c>
      <c r="O22" s="14"/>
      <c r="P22" s="49"/>
      <c r="Q22" s="36">
        <v>22</v>
      </c>
      <c r="R22" s="14">
        <f>((S$3+1)-Q22/S$6)*(100/S$3)*(S$7)</f>
        <v>50</v>
      </c>
      <c r="S22" s="75">
        <f>IF(Q22=0,0,R22)</f>
        <v>50</v>
      </c>
      <c r="T22" s="50"/>
      <c r="U22" s="36"/>
      <c r="V22" s="14">
        <f>((W$3+1)-U22/W$6)*(100/W$3)*(W$7)</f>
        <v>124.28571428571429</v>
      </c>
      <c r="W22" s="75">
        <f>IF(U22=0,0,V22)</f>
        <v>0</v>
      </c>
      <c r="X22" s="50"/>
      <c r="Y22" s="36"/>
      <c r="Z22" s="14">
        <f>((AA$3+1)-Y22/AA$6)*(100/AA$3)*(AA$7)</f>
        <v>112.5</v>
      </c>
      <c r="AA22" s="75">
        <f>IF(Y22=0,0,Z22)</f>
        <v>0</v>
      </c>
      <c r="AC22" s="36"/>
      <c r="AD22" s="14">
        <f>((AE$3+1)-AC22/AE$6)*(100/AE$3)*(AE$7)</f>
        <v>116.11111111111113</v>
      </c>
      <c r="AE22" s="14"/>
      <c r="AF22" s="49"/>
      <c r="AG22" s="36"/>
      <c r="AH22" s="14">
        <f>((AI$3+1)-AG22/AI$6)*(100/AI$3)*(AI$7)</f>
        <v>123.52941176470588</v>
      </c>
      <c r="AI22" s="14"/>
      <c r="AJ22" s="49"/>
      <c r="AK22" s="36"/>
      <c r="AL22" s="14">
        <f>((AM$3+1)-AK22/AM$6)*(100/AM$3)*(AM$7)</f>
        <v>142.79999999999998</v>
      </c>
      <c r="AM22" s="5"/>
      <c r="AN22" s="50"/>
      <c r="AO22" s="36"/>
      <c r="AP22" s="14">
        <f>((AQ$3+1)-AO22/AQ$6)*(100/AQ$3)*(AQ$7)</f>
        <v>105</v>
      </c>
      <c r="AQ22" s="14"/>
      <c r="AR22" s="50"/>
      <c r="AS22" s="36"/>
      <c r="AT22" s="14">
        <f>((AU$3+1)-AS22/AU$6)*(100/AU$3)*(AU$7)</f>
        <v>105</v>
      </c>
      <c r="AU22" s="14"/>
      <c r="AW22" s="36"/>
      <c r="AX22" s="14" t="e">
        <f>((AY$3+1)-AW22/AY$6)*(100/AY$3)*(AY$7)</f>
        <v>#DIV/0!</v>
      </c>
      <c r="AY22" s="14"/>
      <c r="BA22" s="36"/>
      <c r="BB22" s="14" t="e">
        <f>((BC$3+1)-BA22/BC$6)*(100/BC$3)*(BC$7)</f>
        <v>#DIV/0!</v>
      </c>
      <c r="BC22" s="14"/>
    </row>
    <row r="23" spans="1:55" outlineLevel="1" x14ac:dyDescent="0.25">
      <c r="A23" s="5">
        <v>14</v>
      </c>
      <c r="B23" s="13" t="s">
        <v>286</v>
      </c>
      <c r="C23" s="14">
        <f>D23+E23</f>
        <v>43.174603174603178</v>
      </c>
      <c r="D23" s="25">
        <f>K23+O23+S23+W23+AA23</f>
        <v>43.174603174603178</v>
      </c>
      <c r="E23" s="26">
        <f>AE23+AI23+AM23+AQ23+AU23+AY23+BC23</f>
        <v>0</v>
      </c>
      <c r="F23" s="33">
        <v>1</v>
      </c>
      <c r="G23" s="34"/>
      <c r="I23" s="36">
        <v>0</v>
      </c>
      <c r="J23" s="14">
        <f>((K$3+1)-I23/K$6)*(100/K$3)*(K$7)</f>
        <v>116.66666666666667</v>
      </c>
      <c r="K23" s="14">
        <f>IF(I23=0,0,J23)</f>
        <v>0</v>
      </c>
      <c r="M23" s="36">
        <v>128</v>
      </c>
      <c r="N23" s="14">
        <f>((O$3+1)-M23/O$6)*(100/O$3)*(O$7)</f>
        <v>43.174603174603178</v>
      </c>
      <c r="O23" s="14">
        <f>IF(M23=0,0,N23)</f>
        <v>43.174603174603178</v>
      </c>
      <c r="P23" s="49"/>
      <c r="Q23" s="36"/>
      <c r="R23" s="14">
        <f>((S$3+1)-Q23/S$6)*(100/S$3)*(S$7)</f>
        <v>111.11111111111111</v>
      </c>
      <c r="S23" s="75">
        <f>IF(Q23=0,0,R23)</f>
        <v>0</v>
      </c>
      <c r="T23" s="50"/>
      <c r="U23" s="36"/>
      <c r="V23" s="14">
        <f>((W$3+1)-U23/W$6)*(100/W$3)*(W$7)</f>
        <v>124.28571428571429</v>
      </c>
      <c r="W23" s="75">
        <f>IF(U23=0,0,V23)</f>
        <v>0</v>
      </c>
      <c r="X23" s="50"/>
      <c r="Y23" s="36"/>
      <c r="Z23" s="14">
        <f>((AA$3+1)-Y23/AA$6)*(100/AA$3)*(AA$7)</f>
        <v>112.5</v>
      </c>
      <c r="AA23" s="75">
        <f>IF(Y23=0,0,Z23)</f>
        <v>0</v>
      </c>
      <c r="AC23" s="36"/>
      <c r="AD23" s="14">
        <f>((AE$3+1)-AC23/AE$6)*(100/AE$3)*(AE$7)</f>
        <v>116.11111111111113</v>
      </c>
      <c r="AE23" s="14">
        <f>IF(AC23=0,0,AD23)</f>
        <v>0</v>
      </c>
      <c r="AF23" s="49"/>
      <c r="AG23" s="36"/>
      <c r="AH23" s="14">
        <f>((AI$3+1)-AG23/AI$6)*(100/AI$3)*(AI$7)</f>
        <v>123.52941176470588</v>
      </c>
      <c r="AI23" s="14">
        <f>IF(AG23=0,0,AH23)</f>
        <v>0</v>
      </c>
      <c r="AJ23" s="49"/>
      <c r="AK23" s="36"/>
      <c r="AL23" s="14">
        <f>((AM$3+1)-AK23/AM$6)*(100/AM$3)*(AM$7)</f>
        <v>142.79999999999998</v>
      </c>
      <c r="AM23" s="5">
        <f>IF(AK23=0,0,AL23)</f>
        <v>0</v>
      </c>
      <c r="AN23" s="50"/>
      <c r="AO23" s="36"/>
      <c r="AP23" s="14">
        <f>((AQ$3+1)-AO23/AQ$6)*(100/AQ$3)*(AQ$7)</f>
        <v>105</v>
      </c>
      <c r="AQ23" s="14">
        <f>IF(AO23=0,0,AP23)</f>
        <v>0</v>
      </c>
      <c r="AR23" s="50"/>
      <c r="AS23" s="36"/>
      <c r="AT23" s="14">
        <f>((AU$3+1)-AS23/AU$6)*(100/AU$3)*(AU$7)</f>
        <v>105</v>
      </c>
      <c r="AU23" s="14">
        <f>IF(AS23=0,0,AT23)</f>
        <v>0</v>
      </c>
      <c r="AW23" s="36"/>
      <c r="AX23" s="14" t="e">
        <f>((AY$3+1)-AW23/AY$6)*(100/AY$3)*(AY$7)</f>
        <v>#DIV/0!</v>
      </c>
      <c r="AY23" s="14">
        <f>IF(AW23=0,0,AX23)</f>
        <v>0</v>
      </c>
      <c r="BA23" s="36"/>
      <c r="BB23" s="14" t="e">
        <f>((BC$3+1)-BA23/BC$6)*(100/BC$3)*(BC$7)</f>
        <v>#DIV/0!</v>
      </c>
      <c r="BC23" s="14">
        <f>IF(BA23=0,0,BB23)</f>
        <v>0</v>
      </c>
    </row>
    <row r="24" spans="1:55" outlineLevel="1" x14ac:dyDescent="0.25">
      <c r="A24" s="5">
        <v>15</v>
      </c>
      <c r="B24" s="13" t="s">
        <v>339</v>
      </c>
      <c r="C24" s="14">
        <f>D24+E24</f>
        <v>38.888888888888886</v>
      </c>
      <c r="D24" s="25">
        <f>K24+O24+S24+W24+AA24</f>
        <v>38.888888888888886</v>
      </c>
      <c r="E24" s="26">
        <f>AE24+AI24+AM24+AQ24+AU24+AY24+BC24</f>
        <v>0</v>
      </c>
      <c r="F24" s="33">
        <v>1</v>
      </c>
      <c r="G24" s="34"/>
      <c r="I24" s="36"/>
      <c r="J24" s="14">
        <f>((K$3+1)-I24/K$6)*(100/K$3)*(K$7)</f>
        <v>116.66666666666667</v>
      </c>
      <c r="K24" s="14">
        <f>IF(I24=0,0,J24)</f>
        <v>0</v>
      </c>
      <c r="M24" s="36"/>
      <c r="N24" s="14">
        <f>((O$3+1)-M24/O$6)*(100/O$3)*(O$7)</f>
        <v>124.44444444444444</v>
      </c>
      <c r="O24" s="14">
        <f>IF(M24=0,0,N24)</f>
        <v>0</v>
      </c>
      <c r="P24" s="49"/>
      <c r="Q24" s="36">
        <v>26</v>
      </c>
      <c r="R24" s="14">
        <f>((S$3+1)-Q24/S$6)*(100/S$3)*(S$7)</f>
        <v>38.888888888888886</v>
      </c>
      <c r="S24" s="75">
        <f>IF(Q24=0,0,R24)</f>
        <v>38.888888888888886</v>
      </c>
      <c r="T24" s="50"/>
      <c r="U24" s="36"/>
      <c r="V24" s="14">
        <f>((W$3+1)-U24/W$6)*(100/W$3)*(W$7)</f>
        <v>124.28571428571429</v>
      </c>
      <c r="W24" s="75">
        <f>IF(U24=0,0,V24)</f>
        <v>0</v>
      </c>
      <c r="X24" s="50"/>
      <c r="Y24" s="36"/>
      <c r="Z24" s="14">
        <f>((AA$3+1)-Y24/AA$6)*(100/AA$3)*(AA$7)</f>
        <v>112.5</v>
      </c>
      <c r="AA24" s="75">
        <f>IF(Y24=0,0,Z24)</f>
        <v>0</v>
      </c>
      <c r="AC24" s="36"/>
      <c r="AD24" s="14">
        <f>((AE$3+1)-AC24/AE$6)*(100/AE$3)*(AE$7)</f>
        <v>116.11111111111113</v>
      </c>
      <c r="AE24" s="14">
        <f>IF(AC24=0,0,AD24)</f>
        <v>0</v>
      </c>
      <c r="AF24" s="49"/>
      <c r="AG24" s="36"/>
      <c r="AH24" s="14">
        <f>((AI$3+1)-AG24/AI$6)*(100/AI$3)*(AI$7)</f>
        <v>123.52941176470588</v>
      </c>
      <c r="AI24" s="14">
        <f>IF(AG24=0,0,AH24)</f>
        <v>0</v>
      </c>
      <c r="AJ24" s="49"/>
      <c r="AK24" s="36"/>
      <c r="AL24" s="14">
        <f>((AM$3+1)-AK24/AM$6)*(100/AM$3)*(AM$7)</f>
        <v>142.79999999999998</v>
      </c>
      <c r="AM24" s="5">
        <f>IF(AK24=0,0,AL24)</f>
        <v>0</v>
      </c>
      <c r="AN24" s="50"/>
      <c r="AO24" s="36"/>
      <c r="AP24" s="14">
        <f>((AQ$3+1)-AO24/AQ$6)*(100/AQ$3)*(AQ$7)</f>
        <v>105</v>
      </c>
      <c r="AQ24" s="14">
        <f>IF(AO24=0,0,AP24)</f>
        <v>0</v>
      </c>
      <c r="AR24" s="50"/>
      <c r="AS24" s="36"/>
      <c r="AT24" s="14">
        <f>((AU$3+1)-AS24/AU$6)*(100/AU$3)*(AU$7)</f>
        <v>105</v>
      </c>
      <c r="AU24" s="14">
        <f>IF(AS24=0,0,AT24)</f>
        <v>0</v>
      </c>
      <c r="AW24" s="36"/>
      <c r="AX24" s="14" t="e">
        <f>((AY$3+1)-AW24/AY$6)*(100/AY$3)*(AY$7)</f>
        <v>#DIV/0!</v>
      </c>
      <c r="AY24" s="14">
        <f>IF(AW24=0,0,AX24)</f>
        <v>0</v>
      </c>
      <c r="BA24" s="36"/>
      <c r="BB24" s="14" t="e">
        <f>((BC$3+1)-BA24/BC$6)*(100/BC$3)*(BC$7)</f>
        <v>#DIV/0!</v>
      </c>
      <c r="BC24" s="14">
        <f>IF(BA24=0,0,BB24)</f>
        <v>0</v>
      </c>
    </row>
    <row r="25" spans="1:55" outlineLevel="1" x14ac:dyDescent="0.25">
      <c r="A25" s="5">
        <v>16</v>
      </c>
      <c r="B25" s="13" t="s">
        <v>179</v>
      </c>
      <c r="C25" s="14">
        <f>D25+E25</f>
        <v>36.984126984126988</v>
      </c>
      <c r="D25" s="25">
        <f>K25+O25+S25+W25+AA25</f>
        <v>36.984126984126988</v>
      </c>
      <c r="E25" s="26">
        <f>AE25+AI25+AM25+AQ25+AU25+AY25+BC25</f>
        <v>0</v>
      </c>
      <c r="F25" s="33">
        <v>2</v>
      </c>
      <c r="G25" s="34"/>
      <c r="I25" s="36">
        <v>18</v>
      </c>
      <c r="J25" s="14">
        <f>((K$3+1)-I25/K$6)*(100/K$3)*(K$7)</f>
        <v>16.666666666666668</v>
      </c>
      <c r="K25" s="14">
        <f>IF(I25=0,0,J25)</f>
        <v>16.666666666666668</v>
      </c>
      <c r="M25" s="36">
        <v>164</v>
      </c>
      <c r="N25" s="14">
        <f>((O$3+1)-M25/O$6)*(100/O$3)*(O$7)</f>
        <v>20.317460317460323</v>
      </c>
      <c r="O25" s="14">
        <f>IF(M25=0,0,N25)</f>
        <v>20.317460317460323</v>
      </c>
      <c r="P25" s="49"/>
      <c r="Q25" s="36"/>
      <c r="R25" s="14">
        <f>((S$3+1)-Q25/S$6)*(100/S$3)*(S$7)</f>
        <v>111.11111111111111</v>
      </c>
      <c r="S25" s="75">
        <f>IF(Q25=0,0,R25)</f>
        <v>0</v>
      </c>
      <c r="T25" s="50"/>
      <c r="U25" s="36"/>
      <c r="V25" s="14">
        <f>((W$3+1)-U25/W$6)*(100/W$3)*(W$7)</f>
        <v>124.28571428571429</v>
      </c>
      <c r="W25" s="75">
        <f>IF(U25=0,0,V25)</f>
        <v>0</v>
      </c>
      <c r="X25" s="50"/>
      <c r="Y25" s="36"/>
      <c r="Z25" s="14">
        <f>((AA$3+1)-Y25/AA$6)*(100/AA$3)*(AA$7)</f>
        <v>112.5</v>
      </c>
      <c r="AA25" s="75">
        <f>IF(Y25=0,0,Z25)</f>
        <v>0</v>
      </c>
      <c r="AC25" s="36"/>
      <c r="AD25" s="14">
        <f>((AE$3+1)-AC25/AE$6)*(100/AE$3)*(AE$7)</f>
        <v>116.11111111111113</v>
      </c>
      <c r="AE25" s="14">
        <f>IF(AC25=0,0,AD25)</f>
        <v>0</v>
      </c>
      <c r="AF25" s="49"/>
      <c r="AG25" s="36"/>
      <c r="AH25" s="14">
        <f>((AI$3+1)-AG25/AI$6)*(100/AI$3)*(AI$7)</f>
        <v>123.52941176470588</v>
      </c>
      <c r="AI25" s="14">
        <f>IF(AG25=0,0,AH25)</f>
        <v>0</v>
      </c>
      <c r="AJ25" s="49"/>
      <c r="AK25" s="36"/>
      <c r="AL25" s="14">
        <f>((AM$3+1)-AK25/AM$6)*(100/AM$3)*(AM$7)</f>
        <v>142.79999999999998</v>
      </c>
      <c r="AM25" s="5">
        <f>IF(AK25=0,0,AL25)</f>
        <v>0</v>
      </c>
      <c r="AN25" s="50"/>
      <c r="AO25" s="36"/>
      <c r="AP25" s="14">
        <f>((AQ$3+1)-AO25/AQ$6)*(100/AQ$3)*(AQ$7)</f>
        <v>105</v>
      </c>
      <c r="AQ25" s="14">
        <f>IF(AO25=0,0,AP25)</f>
        <v>0</v>
      </c>
      <c r="AR25" s="50"/>
      <c r="AS25" s="36"/>
      <c r="AT25" s="14">
        <f>((AU$3+1)-AS25/AU$6)*(100/AU$3)*(AU$7)</f>
        <v>105</v>
      </c>
      <c r="AU25" s="14">
        <f>IF(AS25=0,0,AT25)</f>
        <v>0</v>
      </c>
      <c r="AW25" s="36"/>
      <c r="AX25" s="14" t="e">
        <f>((AY$3+1)-AW25/AY$6)*(100/AY$3)*(AY$7)</f>
        <v>#DIV/0!</v>
      </c>
      <c r="AY25" s="14">
        <f>IF(AW25=0,0,AX25)</f>
        <v>0</v>
      </c>
      <c r="BA25" s="36"/>
      <c r="BB25" s="14" t="e">
        <f>((BC$3+1)-BA25/BC$6)*(100/BC$3)*(BC$7)</f>
        <v>#DIV/0!</v>
      </c>
      <c r="BC25" s="14">
        <f>IF(BA25=0,0,BB25)</f>
        <v>0</v>
      </c>
    </row>
    <row r="26" spans="1:55" outlineLevel="1" x14ac:dyDescent="0.25">
      <c r="A26" s="5">
        <v>17</v>
      </c>
      <c r="B26" s="13" t="s">
        <v>252</v>
      </c>
      <c r="C26" s="14">
        <f>D26+E26</f>
        <v>33.214285714285715</v>
      </c>
      <c r="D26" s="25">
        <f>K26+O26+S26+W26+AA26</f>
        <v>33.214285714285715</v>
      </c>
      <c r="E26" s="26">
        <f>AE26+AI26+AM26+AQ26+AU26+AY26+BC26</f>
        <v>0</v>
      </c>
      <c r="F26" s="33">
        <v>1</v>
      </c>
      <c r="G26" s="34"/>
      <c r="I26" s="36"/>
      <c r="J26" s="14"/>
      <c r="K26" s="14"/>
      <c r="M26" s="36"/>
      <c r="N26" s="14"/>
      <c r="O26" s="14"/>
      <c r="P26" s="49"/>
      <c r="Q26" s="36"/>
      <c r="R26" s="14"/>
      <c r="S26" s="75"/>
      <c r="T26" s="50"/>
      <c r="U26" s="36">
        <v>85</v>
      </c>
      <c r="V26" s="14">
        <f>((W$3+1)-U26/W$6)*(100/W$3)*(W$7)</f>
        <v>33.214285714285715</v>
      </c>
      <c r="W26" s="75">
        <f>IF(U26=0,0,V26)</f>
        <v>33.214285714285715</v>
      </c>
      <c r="X26" s="50"/>
      <c r="Y26" s="36"/>
      <c r="Z26" s="14">
        <f>((AA$3+1)-Y26/AA$6)*(100/AA$3)*(AA$7)</f>
        <v>112.5</v>
      </c>
      <c r="AA26" s="75">
        <f>IF(Y26=0,0,Z26)</f>
        <v>0</v>
      </c>
      <c r="AC26" s="36"/>
      <c r="AD26" s="14"/>
      <c r="AE26" s="14"/>
      <c r="AF26" s="49"/>
      <c r="AG26" s="36"/>
      <c r="AH26" s="14"/>
      <c r="AI26" s="14"/>
      <c r="AJ26" s="49"/>
      <c r="AK26" s="36"/>
      <c r="AL26" s="14"/>
      <c r="AM26" s="5"/>
      <c r="AN26" s="50"/>
      <c r="AO26" s="36"/>
      <c r="AP26" s="14"/>
      <c r="AQ26" s="14"/>
      <c r="AR26" s="50"/>
      <c r="AS26" s="36"/>
      <c r="AT26" s="14"/>
      <c r="AU26" s="14"/>
      <c r="AW26" s="36"/>
      <c r="AX26" s="14"/>
      <c r="AY26" s="14"/>
      <c r="BA26" s="36"/>
      <c r="BB26" s="14"/>
      <c r="BC26" s="14"/>
    </row>
    <row r="27" spans="1:55" outlineLevel="1" x14ac:dyDescent="0.25">
      <c r="A27" s="5">
        <v>18</v>
      </c>
      <c r="B27" s="13" t="s">
        <v>370</v>
      </c>
      <c r="C27" s="14">
        <f>D27+E27</f>
        <v>21.428571428571427</v>
      </c>
      <c r="D27" s="25">
        <f>K27+O27+S27+W27+AA27</f>
        <v>21.428571428571427</v>
      </c>
      <c r="E27" s="26">
        <f>AE27+AI27+AM27+AQ27+AU27+AY27+BC27</f>
        <v>0</v>
      </c>
      <c r="F27" s="33">
        <v>1</v>
      </c>
      <c r="G27" s="34"/>
      <c r="I27" s="36">
        <v>0</v>
      </c>
      <c r="J27" s="14">
        <f>((K$3+1)-I27/K$6)*(100/K$3)*(K$7)</f>
        <v>116.66666666666667</v>
      </c>
      <c r="K27" s="14">
        <f>IF(I27=0,0,J27)</f>
        <v>0</v>
      </c>
      <c r="M27" s="36">
        <v>0</v>
      </c>
      <c r="N27" s="14">
        <f>((O$3+1)-M27/O$6)*(100/O$3)*(O$7)</f>
        <v>124.44444444444444</v>
      </c>
      <c r="O27" s="14">
        <f>IF(M27=0,0,N27)</f>
        <v>0</v>
      </c>
      <c r="P27" s="49"/>
      <c r="Q27" s="36"/>
      <c r="R27" s="14">
        <f>((S$3+1)-Q27/S$6)*(100/S$3)*(S$7)</f>
        <v>111.11111111111111</v>
      </c>
      <c r="S27" s="75">
        <f>IF(Q27=0,0,R27)</f>
        <v>0</v>
      </c>
      <c r="T27" s="50"/>
      <c r="U27" s="36">
        <v>96</v>
      </c>
      <c r="V27" s="14">
        <f>((W$3+1)-U27/W$6)*(100/W$3)*(W$7)</f>
        <v>21.428571428571427</v>
      </c>
      <c r="W27" s="75">
        <f>IF(U27=0,0,V27)</f>
        <v>21.428571428571427</v>
      </c>
      <c r="X27" s="50"/>
      <c r="Y27" s="36"/>
      <c r="Z27" s="14">
        <f>((AA$3+1)-Y27/AA$6)*(100/AA$3)*(AA$7)</f>
        <v>112.5</v>
      </c>
      <c r="AA27" s="75">
        <f>IF(Y27=0,0,Z27)</f>
        <v>0</v>
      </c>
      <c r="AC27" s="36"/>
      <c r="AD27" s="14">
        <f>((AE$3+1)-AC27/AE$6)*(100/AE$3)*(AE$7)</f>
        <v>116.11111111111113</v>
      </c>
      <c r="AE27" s="14">
        <f>IF(AC27=0,0,AD27)</f>
        <v>0</v>
      </c>
      <c r="AF27" s="49"/>
      <c r="AG27" s="36"/>
      <c r="AH27" s="14">
        <f>((AI$3+1)-AG27/AI$6)*(100/AI$3)*(AI$7)</f>
        <v>123.52941176470588</v>
      </c>
      <c r="AI27" s="14">
        <f>IF(AG27=0,0,AH27)</f>
        <v>0</v>
      </c>
      <c r="AJ27" s="49"/>
      <c r="AK27" s="36"/>
      <c r="AL27" s="14">
        <f>((AM$3+1)-AK27/AM$6)*(100/AM$3)*(AM$7)</f>
        <v>142.79999999999998</v>
      </c>
      <c r="AM27" s="5">
        <f>IF(AK27=0,0,AL27)</f>
        <v>0</v>
      </c>
      <c r="AN27" s="50"/>
      <c r="AO27" s="36"/>
      <c r="AP27" s="14">
        <f>((AQ$3+1)-AO27/AQ$6)*(100/AQ$3)*(AQ$7)</f>
        <v>105</v>
      </c>
      <c r="AQ27" s="14">
        <f>IF(AO27=0,0,AP27)</f>
        <v>0</v>
      </c>
      <c r="AR27" s="50"/>
      <c r="AS27" s="36"/>
      <c r="AT27" s="14">
        <f>((AU$3+1)-AS27/AU$6)*(100/AU$3)*(AU$7)</f>
        <v>105</v>
      </c>
      <c r="AU27" s="14">
        <f>IF(AS27=0,0,AT27)</f>
        <v>0</v>
      </c>
      <c r="AW27" s="36"/>
      <c r="AX27" s="14" t="e">
        <f>((AY$3+1)-AW27/AY$6)*(100/AY$3)*(AY$7)</f>
        <v>#DIV/0!</v>
      </c>
      <c r="AY27" s="14">
        <f>IF(AW27=0,0,AX27)</f>
        <v>0</v>
      </c>
      <c r="BA27" s="36"/>
      <c r="BB27" s="14" t="e">
        <f>((BC$3+1)-BA27/BC$6)*(100/BC$3)*(BC$7)</f>
        <v>#DIV/0!</v>
      </c>
      <c r="BC27" s="14">
        <f>IF(BA27=0,0,BB27)</f>
        <v>0</v>
      </c>
    </row>
    <row r="28" spans="1:55" outlineLevel="1" x14ac:dyDescent="0.25">
      <c r="A28" s="5">
        <v>19</v>
      </c>
      <c r="B28" s="13" t="s">
        <v>253</v>
      </c>
      <c r="C28" s="14">
        <f>D28+E28</f>
        <v>11.111111111111111</v>
      </c>
      <c r="D28" s="25">
        <f>K28+O28+S28+W28+AA28</f>
        <v>11.111111111111111</v>
      </c>
      <c r="E28" s="26">
        <f>AE28+AI28+AM28+AQ28+AU28+AY28+BC28</f>
        <v>0</v>
      </c>
      <c r="F28" s="33">
        <v>1</v>
      </c>
      <c r="G28" s="34"/>
      <c r="I28" s="36"/>
      <c r="J28" s="14">
        <f>((K$3+1)-I28/K$6)*(100/K$3)*(K$7)</f>
        <v>116.66666666666667</v>
      </c>
      <c r="K28" s="14">
        <f>IF(I28=0,0,J28)</f>
        <v>0</v>
      </c>
      <c r="M28" s="36"/>
      <c r="N28" s="14">
        <f>((O$3+1)-M28/O$6)*(100/O$3)*(O$7)</f>
        <v>124.44444444444444</v>
      </c>
      <c r="O28" s="14">
        <f>IF(M28=0,0,N28)</f>
        <v>0</v>
      </c>
      <c r="P28" s="49"/>
      <c r="Q28" s="36">
        <v>36</v>
      </c>
      <c r="R28" s="14">
        <f>((S$3+1)-Q28/S$6)*(100/S$3)*(S$7)</f>
        <v>11.111111111111111</v>
      </c>
      <c r="S28" s="75">
        <f>IF(Q28=0,0,R28)</f>
        <v>11.111111111111111</v>
      </c>
      <c r="T28" s="50"/>
      <c r="U28" s="36"/>
      <c r="V28" s="14">
        <f>((W$3+1)-U28/W$6)*(100/W$3)*(W$7)</f>
        <v>124.28571428571429</v>
      </c>
      <c r="W28" s="75">
        <f>IF(U28=0,0,V28)</f>
        <v>0</v>
      </c>
      <c r="X28" s="50"/>
      <c r="Y28" s="36"/>
      <c r="Z28" s="14">
        <f>((AA$3+1)-Y28/AA$6)*(100/AA$3)*(AA$7)</f>
        <v>112.5</v>
      </c>
      <c r="AA28" s="75">
        <f>IF(Y28=0,0,Z28)</f>
        <v>0</v>
      </c>
      <c r="AC28" s="36"/>
      <c r="AD28" s="14">
        <f>((AE$3+1)-AC28/AE$6)*(100/AE$3)*(AE$7)</f>
        <v>116.11111111111113</v>
      </c>
      <c r="AE28" s="14">
        <f>IF(AC28=0,0,AD28)</f>
        <v>0</v>
      </c>
      <c r="AF28" s="49"/>
      <c r="AG28" s="36"/>
      <c r="AH28" s="14">
        <f>((AI$3+1)-AG28/AI$6)*(100/AI$3)*(AI$7)</f>
        <v>123.52941176470588</v>
      </c>
      <c r="AI28" s="14">
        <f>IF(AG28=0,0,AH28)</f>
        <v>0</v>
      </c>
      <c r="AJ28" s="49"/>
      <c r="AK28" s="36"/>
      <c r="AL28" s="14">
        <f>((AM$3+1)-AK28/AM$6)*(100/AM$3)*(AM$7)</f>
        <v>142.79999999999998</v>
      </c>
      <c r="AM28" s="5">
        <f>IF(AK28=0,0,AL28)</f>
        <v>0</v>
      </c>
      <c r="AN28" s="50"/>
      <c r="AO28" s="36"/>
      <c r="AP28" s="14">
        <f>((AQ$3+1)-AO28/AQ$6)*(100/AQ$3)*(AQ$7)</f>
        <v>105</v>
      </c>
      <c r="AQ28" s="14">
        <f>IF(AO28=0,0,AP28)</f>
        <v>0</v>
      </c>
      <c r="AR28" s="50"/>
      <c r="AS28" s="36"/>
      <c r="AT28" s="14">
        <f>((AU$3+1)-AS28/AU$6)*(100/AU$3)*(AU$7)</f>
        <v>105</v>
      </c>
      <c r="AU28" s="14">
        <f>IF(AS28=0,0,AT28)</f>
        <v>0</v>
      </c>
      <c r="AW28" s="36"/>
      <c r="AX28" s="14" t="e">
        <f>((AY$3+1)-AW28/AY$6)*(100/AY$3)*(AY$7)</f>
        <v>#DIV/0!</v>
      </c>
      <c r="AY28" s="14">
        <f>IF(AW28=0,0,AX28)</f>
        <v>0</v>
      </c>
      <c r="BA28" s="36"/>
      <c r="BB28" s="14" t="e">
        <f>((BC$3+1)-BA28/BC$6)*(100/BC$3)*(BC$7)</f>
        <v>#DIV/0!</v>
      </c>
      <c r="BC28" s="14">
        <f>IF(BA28=0,0,BB28)</f>
        <v>0</v>
      </c>
    </row>
    <row r="29" spans="1:55" outlineLevel="1" x14ac:dyDescent="0.25">
      <c r="A29" s="5">
        <v>20</v>
      </c>
      <c r="B29" s="13" t="s">
        <v>373</v>
      </c>
      <c r="C29" s="14">
        <f>D29+E29</f>
        <v>10.714285714285714</v>
      </c>
      <c r="D29" s="25">
        <f>K29+O29+S29+W29+AA29</f>
        <v>10.714285714285714</v>
      </c>
      <c r="E29" s="26">
        <f>AE29+AI29+AM29+AQ29+AU29+AY29+BC29</f>
        <v>0</v>
      </c>
      <c r="F29" s="33">
        <v>1</v>
      </c>
      <c r="G29" s="34"/>
      <c r="I29" s="36"/>
      <c r="J29" s="14">
        <f>((K$3+1)-I29/K$6)*(100/K$3)*(K$7)</f>
        <v>116.66666666666667</v>
      </c>
      <c r="K29" s="14">
        <f>IF(I29=0,0,J29)</f>
        <v>0</v>
      </c>
      <c r="M29" s="36"/>
      <c r="N29" s="14">
        <f>((O$3+1)-M29/O$6)*(100/O$3)*(O$7)</f>
        <v>124.44444444444444</v>
      </c>
      <c r="O29" s="14">
        <f>IF(M29=0,0,N29)</f>
        <v>0</v>
      </c>
      <c r="P29" s="49"/>
      <c r="Q29" s="36"/>
      <c r="R29" s="14">
        <f>((S$3+1)-Q29/S$6)*(100/S$3)*(S$7)</f>
        <v>111.11111111111111</v>
      </c>
      <c r="S29" s="75">
        <f>IF(Q29=0,0,R29)</f>
        <v>0</v>
      </c>
      <c r="T29" s="50"/>
      <c r="U29" s="36">
        <v>106</v>
      </c>
      <c r="V29" s="14">
        <f>((W$3+1)-U29/W$6)*(100/W$3)*(W$7)</f>
        <v>10.714285714285714</v>
      </c>
      <c r="W29" s="75">
        <f>IF(U29=0,0,V29)</f>
        <v>10.714285714285714</v>
      </c>
      <c r="X29" s="50"/>
      <c r="Y29" s="36"/>
      <c r="Z29" s="14">
        <f>((AA$3+1)-Y29/AA$6)*(100/AA$3)*(AA$7)</f>
        <v>112.5</v>
      </c>
      <c r="AA29" s="75">
        <f>IF(Y29=0,0,Z29)</f>
        <v>0</v>
      </c>
      <c r="AC29" s="36"/>
      <c r="AD29" s="14">
        <f>((AE$3+1)-AC29/AE$6)*(100/AE$3)*(AE$7)</f>
        <v>116.11111111111113</v>
      </c>
      <c r="AE29" s="14">
        <f>IF(AC29=0,0,AD29)</f>
        <v>0</v>
      </c>
      <c r="AF29" s="49"/>
      <c r="AG29" s="36"/>
      <c r="AH29" s="14">
        <f>((AI$3+1)-AG29/AI$6)*(100/AI$3)*(AI$7)</f>
        <v>123.52941176470588</v>
      </c>
      <c r="AI29" s="14">
        <f>IF(AG29=0,0,AH29)</f>
        <v>0</v>
      </c>
      <c r="AJ29" s="49"/>
      <c r="AK29" s="36"/>
      <c r="AL29" s="14">
        <f>((AM$3+1)-AK29/AM$6)*(100/AM$3)*(AM$7)</f>
        <v>142.79999999999998</v>
      </c>
      <c r="AM29" s="5">
        <f>IF(AK29=0,0,AL29)</f>
        <v>0</v>
      </c>
      <c r="AN29" s="50"/>
      <c r="AO29" s="36"/>
      <c r="AP29" s="14">
        <f>((AQ$3+1)-AO29/AQ$6)*(100/AQ$3)*(AQ$7)</f>
        <v>105</v>
      </c>
      <c r="AQ29" s="14">
        <f>IF(AO29=0,0,AP29)</f>
        <v>0</v>
      </c>
      <c r="AR29" s="50"/>
      <c r="AS29" s="36"/>
      <c r="AT29" s="14">
        <f>((AU$3+1)-AS29/AU$6)*(100/AU$3)*(AU$7)</f>
        <v>105</v>
      </c>
      <c r="AU29" s="14">
        <f>IF(AS29=0,0,AT29)</f>
        <v>0</v>
      </c>
      <c r="AW29" s="36"/>
      <c r="AX29" s="14" t="e">
        <f>((AY$3+1)-AW29/AY$6)*(100/AY$3)*(AY$7)</f>
        <v>#DIV/0!</v>
      </c>
      <c r="AY29" s="14">
        <f>IF(AW29=0,0,AX29)</f>
        <v>0</v>
      </c>
      <c r="BA29" s="36"/>
      <c r="BB29" s="14" t="e">
        <f>((BC$3+1)-BA29/BC$6)*(100/BC$3)*(BC$7)</f>
        <v>#DIV/0!</v>
      </c>
      <c r="BC29" s="14">
        <f>IF(BA29=0,0,BB29)</f>
        <v>0</v>
      </c>
    </row>
    <row r="30" spans="1:55" outlineLevel="1" x14ac:dyDescent="0.25"/>
    <row r="31" spans="1:55" ht="54" customHeight="1" x14ac:dyDescent="0.25">
      <c r="A31" s="20" t="s">
        <v>5</v>
      </c>
      <c r="B31" s="27" t="s">
        <v>169</v>
      </c>
      <c r="C31" s="20" t="s">
        <v>8</v>
      </c>
      <c r="D31" s="29" t="s">
        <v>9</v>
      </c>
      <c r="E31" s="28" t="s">
        <v>10</v>
      </c>
      <c r="F31" s="29" t="s">
        <v>299</v>
      </c>
      <c r="G31" s="28" t="s">
        <v>300</v>
      </c>
      <c r="I31" s="42" t="s">
        <v>197</v>
      </c>
      <c r="J31" s="42"/>
      <c r="K31" s="43" t="s">
        <v>198</v>
      </c>
      <c r="M31" s="42" t="s">
        <v>197</v>
      </c>
      <c r="N31" s="42"/>
      <c r="O31" s="43" t="s">
        <v>198</v>
      </c>
      <c r="P31" s="47"/>
      <c r="Q31" s="42" t="s">
        <v>197</v>
      </c>
      <c r="R31" s="42"/>
      <c r="S31" s="43" t="s">
        <v>198</v>
      </c>
      <c r="T31" s="47"/>
      <c r="U31" s="42" t="s">
        <v>197</v>
      </c>
      <c r="V31" s="42"/>
      <c r="W31" s="43" t="s">
        <v>198</v>
      </c>
      <c r="X31" s="47"/>
      <c r="Y31" s="42" t="s">
        <v>197</v>
      </c>
      <c r="Z31" s="42"/>
      <c r="AA31" s="43" t="s">
        <v>198</v>
      </c>
      <c r="AC31" s="42" t="s">
        <v>197</v>
      </c>
      <c r="AD31" s="42"/>
      <c r="AE31" s="43" t="s">
        <v>198</v>
      </c>
      <c r="AF31" s="47"/>
      <c r="AG31" s="42" t="s">
        <v>197</v>
      </c>
      <c r="AH31" s="42"/>
      <c r="AI31" s="43" t="s">
        <v>198</v>
      </c>
      <c r="AJ31" s="47"/>
      <c r="AK31" s="42" t="s">
        <v>197</v>
      </c>
      <c r="AL31" s="42"/>
      <c r="AM31" s="43" t="s">
        <v>198</v>
      </c>
      <c r="AN31" s="47"/>
      <c r="AO31" s="42" t="s">
        <v>197</v>
      </c>
      <c r="AP31" s="42"/>
      <c r="AQ31" s="43" t="s">
        <v>198</v>
      </c>
      <c r="AR31" s="47"/>
      <c r="AS31" s="42" t="s">
        <v>197</v>
      </c>
      <c r="AT31" s="42"/>
      <c r="AU31" s="43" t="s">
        <v>198</v>
      </c>
      <c r="AW31" s="42" t="s">
        <v>197</v>
      </c>
      <c r="AX31" s="42"/>
      <c r="AY31" s="43" t="s">
        <v>198</v>
      </c>
      <c r="BA31" s="42" t="s">
        <v>197</v>
      </c>
      <c r="BB31" s="42"/>
      <c r="BC31" s="43" t="s">
        <v>198</v>
      </c>
    </row>
    <row r="32" spans="1:55" outlineLevel="1" x14ac:dyDescent="0.25">
      <c r="A32" s="76">
        <v>1</v>
      </c>
      <c r="B32" s="15" t="s">
        <v>327</v>
      </c>
      <c r="C32" s="14">
        <f>D32+E32</f>
        <v>384.32539682539681</v>
      </c>
      <c r="D32" s="25">
        <f>K32+O32+S32+W32+AA32</f>
        <v>319.32539682539681</v>
      </c>
      <c r="E32" s="26">
        <f>AE32+AI32+AM32+AQ32+AY32+BC32</f>
        <v>65</v>
      </c>
      <c r="F32" s="33">
        <v>4</v>
      </c>
      <c r="G32" s="34">
        <v>1</v>
      </c>
      <c r="I32" s="36">
        <v>7</v>
      </c>
      <c r="J32" s="14">
        <f>((K$3+1)-I32/K$6)*(100/K$3)*(K$7)</f>
        <v>77.777777777777771</v>
      </c>
      <c r="K32" s="14">
        <f>IF(I32=0,0,J32)</f>
        <v>77.777777777777771</v>
      </c>
      <c r="M32" s="36">
        <v>99</v>
      </c>
      <c r="N32" s="14">
        <f>((O$3+1)-M32/O$6)*(100/O$3)*(O$7)</f>
        <v>61.587301587301582</v>
      </c>
      <c r="O32" s="14">
        <f>IF(M32=0,0,N32)</f>
        <v>61.587301587301582</v>
      </c>
      <c r="P32" s="49"/>
      <c r="Q32" s="36">
        <v>8</v>
      </c>
      <c r="R32" s="14">
        <f>((S$3+1)-Q32/S$6)*(100/S$3)*(S$7)</f>
        <v>88.888888888888886</v>
      </c>
      <c r="S32" s="75">
        <f>IF(Q32=0,0,R32)</f>
        <v>88.888888888888886</v>
      </c>
      <c r="T32" s="50"/>
      <c r="U32" s="36">
        <v>31</v>
      </c>
      <c r="V32" s="14">
        <f>((W$3+1)-U32/W$6)*(100/W$3)*(W$7)</f>
        <v>91.071428571428584</v>
      </c>
      <c r="W32" s="75">
        <f>IF(U32=0,0,V32)</f>
        <v>91.071428571428584</v>
      </c>
      <c r="X32" s="50"/>
      <c r="Y32" s="36"/>
      <c r="Z32" s="14">
        <f>((AA$3+1)-Y32/AA$6)*(100/AA$3)*(AA$7)</f>
        <v>112.5</v>
      </c>
      <c r="AA32" s="75">
        <f>IF(Y32=0,0,Z32)</f>
        <v>0</v>
      </c>
      <c r="AC32" s="36"/>
      <c r="AD32" s="14">
        <f>((AE$3+1)-AC32/AE$6)*(100/AE$3)*(AE$7)</f>
        <v>116.11111111111113</v>
      </c>
      <c r="AE32" s="14">
        <f>IF(AC32=0,0,AD32)</f>
        <v>0</v>
      </c>
      <c r="AF32" s="49"/>
      <c r="AG32" s="36"/>
      <c r="AH32" s="14">
        <f>((AI$3+1)-AG32/AI$6)*(100/AI$3)*(AI$7)</f>
        <v>123.52941176470588</v>
      </c>
      <c r="AI32" s="14">
        <f>IF(AG32=0,0,AH32)</f>
        <v>0</v>
      </c>
      <c r="AJ32" s="49"/>
      <c r="AK32" s="36"/>
      <c r="AL32" s="14">
        <f>((AM$3+1)-AK32/AM$6)*(100/AM$3)*(AM$7)</f>
        <v>142.79999999999998</v>
      </c>
      <c r="AM32" s="14">
        <f>IF(AK32=0,0,AL32)</f>
        <v>0</v>
      </c>
      <c r="AN32" s="49"/>
      <c r="AO32" s="36">
        <v>24</v>
      </c>
      <c r="AP32" s="14">
        <f>((AQ$3+1)-AO32/AQ$6)*(100/AQ$3)*(AQ$7)</f>
        <v>65</v>
      </c>
      <c r="AQ32" s="14">
        <f>IF(AO32=0,0,AP32)</f>
        <v>65</v>
      </c>
      <c r="AR32" s="49"/>
      <c r="AS32" s="36">
        <v>18</v>
      </c>
      <c r="AT32" s="14">
        <f>((AU$3+1)-AS32/AU$6)*(100/AU$3)*(AU$7)</f>
        <v>60</v>
      </c>
      <c r="AU32" s="14">
        <f>IF(AS32=0,0,AT32)</f>
        <v>60</v>
      </c>
      <c r="AW32" s="36"/>
      <c r="AX32" s="14" t="e">
        <f>((AY$3+1)-AW32/AY$6)*(100/AY$3)*(AY$7)</f>
        <v>#DIV/0!</v>
      </c>
      <c r="AY32" s="14">
        <f>IF(AW32=0,0,AX32)</f>
        <v>0</v>
      </c>
      <c r="BA32" s="36"/>
      <c r="BB32" s="14" t="e">
        <f>((BC$3+1)-BA32/BC$6)*(100/BC$3)*(BC$7)</f>
        <v>#DIV/0!</v>
      </c>
      <c r="BC32" s="14">
        <f>IF(BA32=0,0,BB32)</f>
        <v>0</v>
      </c>
    </row>
    <row r="33" spans="1:55" outlineLevel="1" x14ac:dyDescent="0.25">
      <c r="A33" s="76">
        <f>IF(C33=C32,A32,A32+1)</f>
        <v>2</v>
      </c>
      <c r="B33" s="15" t="s">
        <v>326</v>
      </c>
      <c r="C33" s="14">
        <f>D33+E33</f>
        <v>264.36507936507934</v>
      </c>
      <c r="D33" s="25">
        <f>K33+O33+S33+W33+AA33</f>
        <v>139.36507936507934</v>
      </c>
      <c r="E33" s="26">
        <f>AE33+AI33+AM33+AQ33+AU33+AY33+BC33</f>
        <v>125</v>
      </c>
      <c r="F33" s="33">
        <v>2</v>
      </c>
      <c r="G33" s="34">
        <v>2</v>
      </c>
      <c r="I33" s="36">
        <v>7</v>
      </c>
      <c r="J33" s="14">
        <f>((K$3+1)-I33/K$6)*(100/K$3)*(K$7)</f>
        <v>77.777777777777771</v>
      </c>
      <c r="K33" s="14">
        <f>IF(I33=0,0,J33)</f>
        <v>77.777777777777771</v>
      </c>
      <c r="M33" s="36">
        <v>99</v>
      </c>
      <c r="N33" s="14">
        <f>((O$3+1)-M33/O$6)*(100/O$3)*(O$7)</f>
        <v>61.587301587301582</v>
      </c>
      <c r="O33" s="14">
        <f>IF(M33=0,0,N33)</f>
        <v>61.587301587301582</v>
      </c>
      <c r="P33" s="49"/>
      <c r="Q33" s="36"/>
      <c r="R33" s="14"/>
      <c r="S33" s="75"/>
      <c r="T33" s="50"/>
      <c r="U33" s="36"/>
      <c r="V33" s="14">
        <f>((W$3+1)-U33/W$6)*(100/W$3)*(W$7)</f>
        <v>124.28571428571429</v>
      </c>
      <c r="W33" s="75">
        <f>IF(U33=0,0,V33)</f>
        <v>0</v>
      </c>
      <c r="X33" s="50"/>
      <c r="Y33" s="36"/>
      <c r="Z33" s="14">
        <f>((AA$3+1)-Y33/AA$6)*(100/AA$3)*(AA$7)</f>
        <v>112.5</v>
      </c>
      <c r="AA33" s="75">
        <f>IF(Y33=0,0,Z33)</f>
        <v>0</v>
      </c>
      <c r="AC33" s="36"/>
      <c r="AD33" s="14"/>
      <c r="AE33" s="14"/>
      <c r="AF33" s="49"/>
      <c r="AG33" s="36"/>
      <c r="AH33" s="14"/>
      <c r="AI33" s="14"/>
      <c r="AJ33" s="49"/>
      <c r="AK33" s="36"/>
      <c r="AL33" s="14"/>
      <c r="AM33" s="14"/>
      <c r="AN33" s="49"/>
      <c r="AO33" s="36">
        <v>24</v>
      </c>
      <c r="AP33" s="14">
        <f>((AQ$3+1)-AO33/AQ$6)*(100/AQ$3)*(AQ$7)</f>
        <v>65</v>
      </c>
      <c r="AQ33" s="14">
        <f>IF(AO33=0,0,AP33)</f>
        <v>65</v>
      </c>
      <c r="AR33" s="49"/>
      <c r="AS33" s="36">
        <v>18</v>
      </c>
      <c r="AT33" s="14">
        <f>((AU$3+1)-AS33/AU$6)*(100/AU$3)*(AU$7)</f>
        <v>60</v>
      </c>
      <c r="AU33" s="14">
        <f>IF(AS33=0,0,AT33)</f>
        <v>60</v>
      </c>
      <c r="AW33" s="36"/>
      <c r="AX33" s="14"/>
      <c r="AY33" s="14"/>
      <c r="BA33" s="36"/>
      <c r="BB33" s="14"/>
      <c r="BC33" s="14"/>
    </row>
    <row r="34" spans="1:55" outlineLevel="1" x14ac:dyDescent="0.25">
      <c r="A34" s="76">
        <f t="shared" ref="A34:A64" si="0">IF(C34=C33,A33,A33+1)</f>
        <v>3</v>
      </c>
      <c r="B34" s="15" t="s">
        <v>181</v>
      </c>
      <c r="C34" s="14">
        <f>D34+E34</f>
        <v>251.23015873015871</v>
      </c>
      <c r="D34" s="25">
        <f>K34+O34+S34+W34+AA34</f>
        <v>251.23015873015871</v>
      </c>
      <c r="E34" s="26">
        <f>AE34+AI34+AM34+AQ34+AU34+AY34+BC34</f>
        <v>0</v>
      </c>
      <c r="F34" s="33">
        <v>3</v>
      </c>
      <c r="G34" s="34"/>
      <c r="I34" s="36">
        <v>7</v>
      </c>
      <c r="J34" s="14">
        <f>((K$3+1)-I34/K$6)*(100/K$3)*(K$7)</f>
        <v>77.777777777777771</v>
      </c>
      <c r="K34" s="14">
        <f>IF(I34=0,0,J34)</f>
        <v>77.777777777777771</v>
      </c>
      <c r="M34" s="36">
        <v>73</v>
      </c>
      <c r="N34" s="14">
        <f>((O$3+1)-M34/O$6)*(100/O$3)*(O$7)</f>
        <v>78.095238095238088</v>
      </c>
      <c r="O34" s="14">
        <f>IF(M34=0,0,N34)</f>
        <v>78.095238095238088</v>
      </c>
      <c r="P34" s="49"/>
      <c r="Q34" s="36"/>
      <c r="R34" s="14">
        <f>((S$3+1)-Q34/S$6)*(100/S$3)*(S$7)</f>
        <v>111.11111111111111</v>
      </c>
      <c r="S34" s="75">
        <f>IF(Q34=0,0,R34)</f>
        <v>0</v>
      </c>
      <c r="T34" s="49"/>
      <c r="U34" s="36">
        <v>27</v>
      </c>
      <c r="V34" s="14">
        <f>((W$3+1)-U34/W$6)*(100/W$3)*(W$7)</f>
        <v>95.357142857142861</v>
      </c>
      <c r="W34" s="75">
        <f>IF(U34=0,0,V34)</f>
        <v>95.357142857142861</v>
      </c>
      <c r="X34" s="49"/>
      <c r="Y34" s="36"/>
      <c r="Z34" s="14">
        <f>((AA$3+1)-Y34/AA$6)*(100/AA$3)*(AA$7)</f>
        <v>112.5</v>
      </c>
      <c r="AA34" s="75">
        <f>IF(Y34=0,0,Z34)</f>
        <v>0</v>
      </c>
      <c r="AC34" s="36"/>
      <c r="AD34" s="14">
        <f>((AE$3+1)-AC34/AE$6)*(100/AE$3)*(AE$7)</f>
        <v>116.11111111111113</v>
      </c>
      <c r="AE34" s="14">
        <f>IF(AC34=0,0,AD34)</f>
        <v>0</v>
      </c>
      <c r="AF34" s="49"/>
      <c r="AG34" s="36"/>
      <c r="AH34" s="14">
        <f>((AI$3+1)-AG34/AI$6)*(100/AI$3)*(AI$7)</f>
        <v>123.52941176470588</v>
      </c>
      <c r="AI34" s="14">
        <f>IF(AG34=0,0,AH34)</f>
        <v>0</v>
      </c>
      <c r="AJ34" s="49"/>
      <c r="AK34" s="36"/>
      <c r="AL34" s="14">
        <f>((AM$3+1)-AK34/AM$6)*(100/AM$3)*(AM$7)</f>
        <v>142.79999999999998</v>
      </c>
      <c r="AM34" s="14">
        <f>IF(AK34=0,0,AL34)</f>
        <v>0</v>
      </c>
      <c r="AN34" s="49"/>
      <c r="AO34" s="36"/>
      <c r="AP34" s="14">
        <f>((AQ$3+1)-AO34/AQ$6)*(100/AQ$3)*(AQ$7)</f>
        <v>105</v>
      </c>
      <c r="AQ34" s="14">
        <f>IF(AO34=0,0,AP34)</f>
        <v>0</v>
      </c>
      <c r="AR34" s="49"/>
      <c r="AS34" s="36"/>
      <c r="AT34" s="14">
        <f>((AU$3+1)-AS34/AU$6)*(100/AU$3)*(AU$7)</f>
        <v>105</v>
      </c>
      <c r="AU34" s="14">
        <f>IF(AS34=0,0,AT34)</f>
        <v>0</v>
      </c>
      <c r="AW34" s="36"/>
      <c r="AX34" s="14" t="e">
        <f>((AY$3+1)-AW34/AY$6)*(100/AY$3)*(AY$7)</f>
        <v>#DIV/0!</v>
      </c>
      <c r="AY34" s="14">
        <f>IF(AW34=0,0,AX34)</f>
        <v>0</v>
      </c>
      <c r="BA34" s="36"/>
      <c r="BB34" s="14" t="e">
        <f>((BC$3+1)-BA34/BC$6)*(100/BC$3)*(BC$7)</f>
        <v>#DIV/0!</v>
      </c>
      <c r="BC34" s="14">
        <f>IF(BA34=0,0,BB34)</f>
        <v>0</v>
      </c>
    </row>
    <row r="35" spans="1:55" outlineLevel="1" x14ac:dyDescent="0.25">
      <c r="A35" s="76">
        <f t="shared" si="0"/>
        <v>3</v>
      </c>
      <c r="B35" s="15" t="s">
        <v>182</v>
      </c>
      <c r="C35" s="14">
        <f>D35+E35</f>
        <v>251.23015873015871</v>
      </c>
      <c r="D35" s="25">
        <f>K35+O35+S35+W35+AA35</f>
        <v>251.23015873015871</v>
      </c>
      <c r="E35" s="26">
        <f>AE35+AI35+AM35+AQ35+AU35+AY35+BC35</f>
        <v>0</v>
      </c>
      <c r="F35" s="33">
        <v>3</v>
      </c>
      <c r="G35" s="34"/>
      <c r="I35" s="36">
        <v>7</v>
      </c>
      <c r="J35" s="14">
        <f>((K$3+1)-I35/K$6)*(100/K$3)*(K$7)</f>
        <v>77.777777777777771</v>
      </c>
      <c r="K35" s="14">
        <f>IF(I35=0,0,J35)</f>
        <v>77.777777777777771</v>
      </c>
      <c r="M35" s="36">
        <v>73</v>
      </c>
      <c r="N35" s="14">
        <f>((O$3+1)-M35/O$6)*(100/O$3)*(O$7)</f>
        <v>78.095238095238088</v>
      </c>
      <c r="O35" s="14">
        <f>IF(M35=0,0,N35)</f>
        <v>78.095238095238088</v>
      </c>
      <c r="P35" s="49"/>
      <c r="Q35" s="36"/>
      <c r="R35" s="14">
        <f>((S$3+1)-Q35/S$6)*(100/S$3)*(S$7)</f>
        <v>111.11111111111111</v>
      </c>
      <c r="S35" s="75">
        <f>IF(Q35=0,0,R35)</f>
        <v>0</v>
      </c>
      <c r="T35" s="50"/>
      <c r="U35" s="36">
        <v>27</v>
      </c>
      <c r="V35" s="14">
        <f>((W$3+1)-U35/W$6)*(100/W$3)*(W$7)</f>
        <v>95.357142857142861</v>
      </c>
      <c r="W35" s="75">
        <f>IF(U35=0,0,V35)</f>
        <v>95.357142857142861</v>
      </c>
      <c r="X35" s="50"/>
      <c r="Y35" s="36"/>
      <c r="Z35" s="14">
        <f>((AA$3+1)-Y35/AA$6)*(100/AA$3)*(AA$7)</f>
        <v>112.5</v>
      </c>
      <c r="AA35" s="75">
        <f>IF(Y35=0,0,Z35)</f>
        <v>0</v>
      </c>
      <c r="AC35" s="36"/>
      <c r="AD35" s="14">
        <f>((AE$3+1)-AC35/AE$6)*(100/AE$3)*(AE$7)</f>
        <v>116.11111111111113</v>
      </c>
      <c r="AE35" s="14">
        <f>IF(AC35=0,0,AD35)</f>
        <v>0</v>
      </c>
      <c r="AF35" s="49"/>
      <c r="AG35" s="36"/>
      <c r="AH35" s="14">
        <f>((AI$3+1)-AG35/AI$6)*(100/AI$3)*(AI$7)</f>
        <v>123.52941176470588</v>
      </c>
      <c r="AI35" s="14">
        <f>IF(AG35=0,0,AH35)</f>
        <v>0</v>
      </c>
      <c r="AJ35" s="49"/>
      <c r="AK35" s="36"/>
      <c r="AL35" s="14">
        <f>((AM$3+1)-AK35/AM$6)*(100/AM$3)*(AM$7)</f>
        <v>142.79999999999998</v>
      </c>
      <c r="AM35" s="14">
        <f>IF(AK35=0,0,AL35)</f>
        <v>0</v>
      </c>
      <c r="AN35" s="49"/>
      <c r="AO35" s="36"/>
      <c r="AP35" s="14">
        <f>((AQ$3+1)-AO35/AQ$6)*(100/AQ$3)*(AQ$7)</f>
        <v>105</v>
      </c>
      <c r="AQ35" s="14">
        <f>IF(AO35=0,0,AP35)</f>
        <v>0</v>
      </c>
      <c r="AR35" s="49"/>
      <c r="AS35" s="36"/>
      <c r="AT35" s="14">
        <f>((AU$3+1)-AS35/AU$6)*(100/AU$3)*(AU$7)</f>
        <v>105</v>
      </c>
      <c r="AU35" s="14"/>
      <c r="AW35" s="36"/>
      <c r="AX35" s="14" t="e">
        <f>((AY$3+1)-AW35/AY$6)*(100/AY$3)*(AY$7)</f>
        <v>#DIV/0!</v>
      </c>
      <c r="AY35" s="14"/>
      <c r="BA35" s="36"/>
      <c r="BB35" s="14" t="e">
        <f>((BC$3+1)-BA35/BC$6)*(100/BC$3)*(BC$7)</f>
        <v>#DIV/0!</v>
      </c>
      <c r="BC35" s="14"/>
    </row>
    <row r="36" spans="1:55" outlineLevel="1" x14ac:dyDescent="0.25">
      <c r="A36" s="76">
        <f t="shared" si="0"/>
        <v>4</v>
      </c>
      <c r="B36" s="15" t="s">
        <v>196</v>
      </c>
      <c r="C36" s="14">
        <f>D36+E36</f>
        <v>220.67899159663864</v>
      </c>
      <c r="D36" s="25">
        <f>K36+O36+S36+W36+AA36</f>
        <v>21.428571428571427</v>
      </c>
      <c r="E36" s="26">
        <f>AE36+AI36+AM36+AQ36+AU36+AY36+BC36</f>
        <v>199.25042016806722</v>
      </c>
      <c r="F36" s="33">
        <v>1</v>
      </c>
      <c r="G36" s="34">
        <v>3</v>
      </c>
      <c r="I36" s="36"/>
      <c r="J36" s="14">
        <f>((K$3+1)-I36/K$6)*(100/K$3)*(K$7)</f>
        <v>116.66666666666667</v>
      </c>
      <c r="K36" s="14">
        <f>IF(I36=0,0,J36)</f>
        <v>0</v>
      </c>
      <c r="M36" s="36"/>
      <c r="N36" s="14">
        <f>((O$3+1)-M36/O$6)*(100/O$3)*(O$7)</f>
        <v>124.44444444444444</v>
      </c>
      <c r="O36" s="14">
        <f>IF(M36=0,0,N36)</f>
        <v>0</v>
      </c>
      <c r="P36" s="49"/>
      <c r="Q36" s="36"/>
      <c r="R36" s="14">
        <f>((S$3+1)-Q36/S$6)*(100/S$3)*(S$7)</f>
        <v>111.11111111111111</v>
      </c>
      <c r="S36" s="75">
        <f>IF(Q36=0,0,R36)</f>
        <v>0</v>
      </c>
      <c r="T36" s="50"/>
      <c r="U36" s="36">
        <v>96</v>
      </c>
      <c r="V36" s="14">
        <f>((W$3+1)-U36/W$6)*(100/W$3)*(W$7)</f>
        <v>21.428571428571427</v>
      </c>
      <c r="W36" s="75">
        <f>IF(U36=0,0,V36)</f>
        <v>21.428571428571427</v>
      </c>
      <c r="X36" s="50"/>
      <c r="Y36" s="36"/>
      <c r="Z36" s="14">
        <f>((AA$3+1)-Y36/AA$6)*(100/AA$3)*(AA$7)</f>
        <v>112.5</v>
      </c>
      <c r="AA36" s="75">
        <f>IF(Y36=0,0,Z36)</f>
        <v>0</v>
      </c>
      <c r="AC36" s="36">
        <v>41</v>
      </c>
      <c r="AD36" s="14">
        <f>((AE$3+1)-AC36/AE$6)*(100/AE$3)*(AE$7)</f>
        <v>66</v>
      </c>
      <c r="AE36" s="14">
        <f>IF(AC36=0,0,AD36)</f>
        <v>66</v>
      </c>
      <c r="AF36" s="49"/>
      <c r="AG36" s="36">
        <v>114</v>
      </c>
      <c r="AH36" s="14">
        <f>((AI$3+1)-AG36/AI$6)*(100/AI$3)*(AI$7)</f>
        <v>66.050420168067234</v>
      </c>
      <c r="AI36" s="14">
        <f>IF(AG36=0,0,AH36)</f>
        <v>66.050420168067234</v>
      </c>
      <c r="AJ36" s="49"/>
      <c r="AK36" s="36">
        <v>189</v>
      </c>
      <c r="AL36" s="14">
        <f>((AM$3+1)-AK36/AM$6)*(100/AM$3)*(AM$7)</f>
        <v>67.199999999999989</v>
      </c>
      <c r="AM36" s="14">
        <f>IF(AK36=0,0,AL36)</f>
        <v>67.199999999999989</v>
      </c>
      <c r="AN36" s="49"/>
      <c r="AO36" s="36"/>
      <c r="AP36" s="14">
        <f>((AQ$3+1)-AO36/AQ$6)*(100/AQ$3)*(AQ$7)</f>
        <v>105</v>
      </c>
      <c r="AQ36" s="14">
        <f>IF(AO36=0,0,AP36)</f>
        <v>0</v>
      </c>
      <c r="AR36" s="49"/>
      <c r="AS36" s="36"/>
      <c r="AT36" s="14">
        <f>((AU$3+1)-AS36/AU$6)*(100/AU$3)*(AU$7)</f>
        <v>105</v>
      </c>
      <c r="AU36" s="14">
        <f>IF(AS36=0,0,AT36)</f>
        <v>0</v>
      </c>
      <c r="AW36" s="36"/>
      <c r="AX36" s="14" t="e">
        <f>((AY$3+1)-AW36/AY$6)*(100/AY$3)*(AY$7)</f>
        <v>#DIV/0!</v>
      </c>
      <c r="AY36" s="14">
        <f>IF(AW36=0,0,AX36)</f>
        <v>0</v>
      </c>
      <c r="BA36" s="36"/>
      <c r="BB36" s="14" t="e">
        <f>((BC$3+1)-BA36/BC$6)*(100/BC$3)*(BC$7)</f>
        <v>#DIV/0!</v>
      </c>
      <c r="BC36" s="14">
        <f>IF(BA36=0,0,BB36)</f>
        <v>0</v>
      </c>
    </row>
    <row r="37" spans="1:55" outlineLevel="1" x14ac:dyDescent="0.25">
      <c r="A37" s="76">
        <f t="shared" si="0"/>
        <v>5</v>
      </c>
      <c r="B37" s="15" t="s">
        <v>342</v>
      </c>
      <c r="C37" s="14">
        <f>D37+E37</f>
        <v>179.96031746031747</v>
      </c>
      <c r="D37" s="25">
        <f>K37+O37+S37+W37+AA37</f>
        <v>179.96031746031747</v>
      </c>
      <c r="E37" s="26">
        <f>AE37+AI37+AM37+AQ37+AU37+AY37+BC37</f>
        <v>0</v>
      </c>
      <c r="F37" s="33">
        <v>2</v>
      </c>
      <c r="G37" s="34"/>
      <c r="I37" s="36"/>
      <c r="J37" s="14">
        <f>((K$3+1)-I37/K$6)*(100/K$3)*(K$7)</f>
        <v>116.66666666666667</v>
      </c>
      <c r="K37" s="14">
        <f>IF(I37=0,0,J37)</f>
        <v>0</v>
      </c>
      <c r="M37" s="36"/>
      <c r="N37" s="14">
        <f>((O$3+1)-M37/O$6)*(100/O$3)*(O$7)</f>
        <v>124.44444444444444</v>
      </c>
      <c r="O37" s="14">
        <f>IF(M37=0,0,N37)</f>
        <v>0</v>
      </c>
      <c r="P37" s="49"/>
      <c r="Q37" s="36">
        <v>8</v>
      </c>
      <c r="R37" s="14">
        <f>((S$3+1)-Q37/S$6)*(100/S$3)*(S$7)</f>
        <v>88.888888888888886</v>
      </c>
      <c r="S37" s="75">
        <f>IF(Q37=0,0,R37)</f>
        <v>88.888888888888886</v>
      </c>
      <c r="T37" s="50"/>
      <c r="U37" s="36">
        <v>31</v>
      </c>
      <c r="V37" s="14">
        <f>((W$3+1)-U37/W$6)*(100/W$3)*(W$7)</f>
        <v>91.071428571428584</v>
      </c>
      <c r="W37" s="75">
        <f>IF(U37=0,0,V37)</f>
        <v>91.071428571428584</v>
      </c>
      <c r="X37" s="50"/>
      <c r="Y37" s="36"/>
      <c r="Z37" s="14">
        <f>((AA$3+1)-Y37/AA$6)*(100/AA$3)*(AA$7)</f>
        <v>112.5</v>
      </c>
      <c r="AA37" s="75">
        <f>IF(Y37=0,0,Z37)</f>
        <v>0</v>
      </c>
      <c r="AC37" s="36"/>
      <c r="AD37" s="14">
        <f>((AE$3+1)-AC37/AE$6)*(100/AE$3)*(AE$7)</f>
        <v>116.11111111111113</v>
      </c>
      <c r="AE37" s="14">
        <f>IF(AC37=0,0,AD37)</f>
        <v>0</v>
      </c>
      <c r="AF37" s="49"/>
      <c r="AG37" s="36"/>
      <c r="AH37" s="14">
        <f>((AI$3+1)-AG37/AI$6)*(100/AI$3)*(AI$7)</f>
        <v>123.52941176470588</v>
      </c>
      <c r="AI37" s="14">
        <f>IF(AG37=0,0,AH37)</f>
        <v>0</v>
      </c>
      <c r="AJ37" s="49"/>
      <c r="AK37" s="36"/>
      <c r="AL37" s="14">
        <f>((AM$3+1)-AK37/AM$6)*(100/AM$3)*(AM$7)</f>
        <v>142.79999999999998</v>
      </c>
      <c r="AM37" s="14">
        <f>IF(AK37=0,0,AL37)</f>
        <v>0</v>
      </c>
      <c r="AN37" s="49"/>
      <c r="AO37" s="36"/>
      <c r="AP37" s="14">
        <f>((AQ$3+1)-AO37/AQ$6)*(100/AQ$3)*(AQ$7)</f>
        <v>105</v>
      </c>
      <c r="AQ37" s="14">
        <f>IF(AO37=0,0,AP37)</f>
        <v>0</v>
      </c>
      <c r="AR37" s="49"/>
      <c r="AS37" s="36"/>
      <c r="AT37" s="14">
        <f>((AU$3+1)-AS37/AU$6)*(100/AU$3)*(AU$7)</f>
        <v>105</v>
      </c>
      <c r="AU37" s="14">
        <f>IF(AS37=0,0,AT37)</f>
        <v>0</v>
      </c>
      <c r="AW37" s="36"/>
      <c r="AX37" s="14" t="e">
        <f>((AY$3+1)-AW37/AY$6)*(100/AY$3)*(AY$7)</f>
        <v>#DIV/0!</v>
      </c>
      <c r="AY37" s="14">
        <f>IF(AW37=0,0,AX37)</f>
        <v>0</v>
      </c>
      <c r="BA37" s="36"/>
      <c r="BB37" s="14" t="e">
        <f>((BC$3+1)-BA37/BC$6)*(100/BC$3)*(BC$7)</f>
        <v>#DIV/0!</v>
      </c>
      <c r="BC37" s="14">
        <f>IF(BA37=0,0,BB37)</f>
        <v>0</v>
      </c>
    </row>
    <row r="38" spans="1:55" outlineLevel="1" x14ac:dyDescent="0.25">
      <c r="A38" s="76">
        <f t="shared" si="0"/>
        <v>6</v>
      </c>
      <c r="B38" s="15" t="s">
        <v>341</v>
      </c>
      <c r="C38" s="14">
        <f>D38+E38</f>
        <v>167.73809523809524</v>
      </c>
      <c r="D38" s="25">
        <f>K38+O38+S38+W38+AA38</f>
        <v>167.73809523809524</v>
      </c>
      <c r="E38" s="26">
        <f>AE38+AI38+AM38+AQ38+AU38+AY38+BC38</f>
        <v>0</v>
      </c>
      <c r="F38" s="33">
        <v>2</v>
      </c>
      <c r="G38" s="34"/>
      <c r="I38" s="36"/>
      <c r="J38" s="14">
        <f>((K$3+1)-I38/K$6)*(100/K$3)*(K$7)</f>
        <v>116.66666666666667</v>
      </c>
      <c r="K38" s="14">
        <f>IF(I38=0,0,J38)</f>
        <v>0</v>
      </c>
      <c r="M38" s="36"/>
      <c r="N38" s="14">
        <f>((O$3+1)-M38/O$6)*(100/O$3)*(O$7)</f>
        <v>124.44444444444444</v>
      </c>
      <c r="O38" s="14">
        <f>IF(M38=0,0,N38)</f>
        <v>0</v>
      </c>
      <c r="P38" s="49"/>
      <c r="Q38" s="36">
        <v>7</v>
      </c>
      <c r="R38" s="14">
        <f>((S$3+1)-Q38/S$6)*(100/S$3)*(S$7)</f>
        <v>91.666666666666657</v>
      </c>
      <c r="S38" s="75">
        <f>IF(Q38=0,0,R38)</f>
        <v>91.666666666666657</v>
      </c>
      <c r="T38" s="50"/>
      <c r="U38" s="36">
        <v>45</v>
      </c>
      <c r="V38" s="14">
        <f>((W$3+1)-U38/W$6)*(100/W$3)*(W$7)</f>
        <v>76.071428571428569</v>
      </c>
      <c r="W38" s="75">
        <f>IF(U38=0,0,V38)</f>
        <v>76.071428571428569</v>
      </c>
      <c r="X38" s="50"/>
      <c r="Y38" s="36"/>
      <c r="Z38" s="14">
        <f>((AA$3+1)-Y38/AA$6)*(100/AA$3)*(AA$7)</f>
        <v>112.5</v>
      </c>
      <c r="AA38" s="75">
        <f>IF(Y38=0,0,Z38)</f>
        <v>0</v>
      </c>
      <c r="AC38" s="36"/>
      <c r="AD38" s="14">
        <f>((AE$3+1)-AC38/AE$6)*(100/AE$3)*(AE$7)</f>
        <v>116.11111111111113</v>
      </c>
      <c r="AE38" s="14">
        <f>IF(AC38=0,0,AD38)</f>
        <v>0</v>
      </c>
      <c r="AF38" s="49"/>
      <c r="AG38" s="36"/>
      <c r="AH38" s="14">
        <f>((AI$3+1)-AG38/AI$6)*(100/AI$3)*(AI$7)</f>
        <v>123.52941176470588</v>
      </c>
      <c r="AI38" s="14">
        <f>IF(AG38=0,0,AH38)</f>
        <v>0</v>
      </c>
      <c r="AJ38" s="49"/>
      <c r="AK38" s="36"/>
      <c r="AL38" s="14">
        <f>((AM$3+1)-AK38/AM$6)*(100/AM$3)*(AM$7)</f>
        <v>142.79999999999998</v>
      </c>
      <c r="AM38" s="14">
        <f>IF(AK38=0,0,AL38)</f>
        <v>0</v>
      </c>
      <c r="AN38" s="49"/>
      <c r="AO38" s="36"/>
      <c r="AP38" s="14">
        <f>((AQ$3+1)-AO38/AQ$6)*(100/AQ$3)*(AQ$7)</f>
        <v>105</v>
      </c>
      <c r="AQ38" s="14">
        <f>IF(AO38=0,0,AP38)</f>
        <v>0</v>
      </c>
      <c r="AR38" s="49"/>
      <c r="AS38" s="36"/>
      <c r="AT38" s="14">
        <f>((AU$3+1)-AS38/AU$6)*(100/AU$3)*(AU$7)</f>
        <v>105</v>
      </c>
      <c r="AU38" s="14">
        <f>IF(AS38=0,0,AT38)</f>
        <v>0</v>
      </c>
      <c r="AW38" s="36"/>
      <c r="AX38" s="14" t="e">
        <f>((AY$3+1)-AW38/AY$6)*(100/AY$3)*(AY$7)</f>
        <v>#DIV/0!</v>
      </c>
      <c r="AY38" s="14">
        <f>IF(AW38=0,0,AX38)</f>
        <v>0</v>
      </c>
      <c r="BA38" s="36"/>
      <c r="BB38" s="14" t="e">
        <f>((BC$3+1)-BA38/BC$6)*(100/BC$3)*(BC$7)</f>
        <v>#DIV/0!</v>
      </c>
      <c r="BC38" s="14">
        <f>IF(BA38=0,0,BB38)</f>
        <v>0</v>
      </c>
    </row>
    <row r="39" spans="1:55" outlineLevel="1" x14ac:dyDescent="0.25">
      <c r="A39" s="76">
        <f t="shared" si="0"/>
        <v>6</v>
      </c>
      <c r="B39" s="15" t="s">
        <v>184</v>
      </c>
      <c r="C39" s="14">
        <f>D39+E39</f>
        <v>167.73809523809524</v>
      </c>
      <c r="D39" s="25">
        <f>K39+O39+S39+W39+AA39</f>
        <v>167.73809523809524</v>
      </c>
      <c r="E39" s="26">
        <f>AE39+AI39+AM39+AQ39+AU39+AY39+BC39</f>
        <v>0</v>
      </c>
      <c r="F39" s="33">
        <v>2</v>
      </c>
      <c r="G39" s="34"/>
      <c r="I39" s="36"/>
      <c r="J39" s="14">
        <f>((K$3+1)-I39/K$6)*(100/K$3)*(K$7)</f>
        <v>116.66666666666667</v>
      </c>
      <c r="K39" s="14">
        <f>IF(I39=0,0,J39)</f>
        <v>0</v>
      </c>
      <c r="M39" s="36"/>
      <c r="N39" s="14">
        <f>((O$3+1)-M39/O$6)*(100/O$3)*(O$7)</f>
        <v>124.44444444444444</v>
      </c>
      <c r="O39" s="14">
        <f>IF(M39=0,0,N39)</f>
        <v>0</v>
      </c>
      <c r="P39" s="49"/>
      <c r="Q39" s="36">
        <v>7</v>
      </c>
      <c r="R39" s="14">
        <f>((S$3+1)-Q39/S$6)*(100/S$3)*(S$7)</f>
        <v>91.666666666666657</v>
      </c>
      <c r="S39" s="75">
        <f>IF(Q39=0,0,R39)</f>
        <v>91.666666666666657</v>
      </c>
      <c r="T39" s="50"/>
      <c r="U39" s="36">
        <v>45</v>
      </c>
      <c r="V39" s="14">
        <f>((W$3+1)-U39/W$6)*(100/W$3)*(W$7)</f>
        <v>76.071428571428569</v>
      </c>
      <c r="W39" s="75">
        <f>IF(U39=0,0,V39)</f>
        <v>76.071428571428569</v>
      </c>
      <c r="X39" s="50"/>
      <c r="Y39" s="36"/>
      <c r="Z39" s="14">
        <f>((AA$3+1)-Y39/AA$6)*(100/AA$3)*(AA$7)</f>
        <v>112.5</v>
      </c>
      <c r="AA39" s="75">
        <f>IF(Y39=0,0,Z39)</f>
        <v>0</v>
      </c>
      <c r="AC39" s="36"/>
      <c r="AD39" s="14">
        <f>((AE$3+1)-AC39/AE$6)*(100/AE$3)*(AE$7)</f>
        <v>116.11111111111113</v>
      </c>
      <c r="AE39" s="14">
        <f>IF(AC39=0,0,AD39)</f>
        <v>0</v>
      </c>
      <c r="AF39" s="49"/>
      <c r="AG39" s="36"/>
      <c r="AH39" s="14">
        <f>((AI$3+1)-AG39/AI$6)*(100/AI$3)*(AI$7)</f>
        <v>123.52941176470588</v>
      </c>
      <c r="AI39" s="14">
        <f>IF(AG39=0,0,AH39)</f>
        <v>0</v>
      </c>
      <c r="AJ39" s="49"/>
      <c r="AK39" s="36"/>
      <c r="AL39" s="14">
        <f>((AM$3+1)-AK39/AM$6)*(100/AM$3)*(AM$7)</f>
        <v>142.79999999999998</v>
      </c>
      <c r="AM39" s="14">
        <f>IF(AK39=0,0,AL39)</f>
        <v>0</v>
      </c>
      <c r="AN39" s="49"/>
      <c r="AO39" s="36"/>
      <c r="AP39" s="14">
        <f>((AQ$3+1)-AO39/AQ$6)*(100/AQ$3)*(AQ$7)</f>
        <v>105</v>
      </c>
      <c r="AQ39" s="14">
        <f>IF(AO39=0,0,AP39)</f>
        <v>0</v>
      </c>
      <c r="AR39" s="49"/>
      <c r="AS39" s="36"/>
      <c r="AT39" s="14">
        <f>((AU$3+1)-AS39/AU$6)*(100/AU$3)*(AU$7)</f>
        <v>105</v>
      </c>
      <c r="AU39" s="14">
        <f>IF(AS39=0,0,AT39)</f>
        <v>0</v>
      </c>
      <c r="AW39" s="36"/>
      <c r="AX39" s="14" t="e">
        <f>((AY$3+1)-AW39/AY$6)*(100/AY$3)*(AY$7)</f>
        <v>#DIV/0!</v>
      </c>
      <c r="AY39" s="14">
        <f>IF(AW39=0,0,AX39)</f>
        <v>0</v>
      </c>
      <c r="BA39" s="36"/>
      <c r="BB39" s="14" t="e">
        <f>((BC$3+1)-BA39/BC$6)*(100/BC$3)*(BC$7)</f>
        <v>#DIV/0!</v>
      </c>
      <c r="BC39" s="14">
        <f>IF(BA39=0,0,BB39)</f>
        <v>0</v>
      </c>
    </row>
    <row r="40" spans="1:55" outlineLevel="1" x14ac:dyDescent="0.25">
      <c r="A40" s="76">
        <f t="shared" si="0"/>
        <v>7</v>
      </c>
      <c r="B40" s="15" t="s">
        <v>340</v>
      </c>
      <c r="C40" s="14">
        <f>D40+E40</f>
        <v>166.23015873015873</v>
      </c>
      <c r="D40" s="25">
        <f>K40+O40+S40+W40+AA40</f>
        <v>166.23015873015873</v>
      </c>
      <c r="E40" s="26">
        <f>AE40+AI40+AM40+AQ40+AU40+AY40+BC40</f>
        <v>0</v>
      </c>
      <c r="F40" s="33">
        <v>2</v>
      </c>
      <c r="G40" s="34"/>
      <c r="I40" s="36"/>
      <c r="J40" s="14">
        <f>((K$3+1)-I40/K$6)*(100/K$3)*(K$7)</f>
        <v>116.66666666666667</v>
      </c>
      <c r="K40" s="14">
        <f>IF(I40=0,0,J40)</f>
        <v>0</v>
      </c>
      <c r="M40" s="36"/>
      <c r="N40" s="14">
        <f>((O$3+1)-M40/O$6)*(100/O$3)*(O$7)</f>
        <v>124.44444444444444</v>
      </c>
      <c r="O40" s="14">
        <f>IF(M40=0,0,N40)</f>
        <v>0</v>
      </c>
      <c r="P40" s="49"/>
      <c r="Q40" s="36">
        <v>6</v>
      </c>
      <c r="R40" s="14">
        <f>((S$3+1)-Q40/S$6)*(100/S$3)*(S$7)</f>
        <v>94.444444444444443</v>
      </c>
      <c r="S40" s="75">
        <f>IF(Q40=0,0,R40)</f>
        <v>94.444444444444443</v>
      </c>
      <c r="T40" s="50"/>
      <c r="U40" s="36">
        <v>49</v>
      </c>
      <c r="V40" s="14">
        <f>((W$3+1)-U40/W$6)*(100/W$3)*(W$7)</f>
        <v>71.785714285714292</v>
      </c>
      <c r="W40" s="75">
        <f>IF(U40=0,0,V40)</f>
        <v>71.785714285714292</v>
      </c>
      <c r="X40" s="50"/>
      <c r="Y40" s="36"/>
      <c r="Z40" s="14">
        <f>((AA$3+1)-Y40/AA$6)*(100/AA$3)*(AA$7)</f>
        <v>112.5</v>
      </c>
      <c r="AA40" s="75">
        <f>IF(Y40=0,0,Z40)</f>
        <v>0</v>
      </c>
      <c r="AC40" s="36"/>
      <c r="AD40" s="14">
        <f>((AE$3+1)-AC40/AE$6)*(100/AE$3)*(AE$7)</f>
        <v>116.11111111111113</v>
      </c>
      <c r="AE40" s="14">
        <f>IF(AC40=0,0,AD40)</f>
        <v>0</v>
      </c>
      <c r="AF40" s="49"/>
      <c r="AG40" s="36"/>
      <c r="AH40" s="14">
        <f>((AI$3+1)-AG40/AI$6)*(100/AI$3)*(AI$7)</f>
        <v>123.52941176470588</v>
      </c>
      <c r="AI40" s="14">
        <f>IF(AG40=0,0,AH40)</f>
        <v>0</v>
      </c>
      <c r="AJ40" s="49"/>
      <c r="AK40" s="36"/>
      <c r="AL40" s="14">
        <f>((AM$3+1)-AK40/AM$6)*(100/AM$3)*(AM$7)</f>
        <v>142.79999999999998</v>
      </c>
      <c r="AM40" s="14">
        <f>IF(AK40=0,0,AL40)</f>
        <v>0</v>
      </c>
      <c r="AN40" s="49"/>
      <c r="AO40" s="36"/>
      <c r="AP40" s="14">
        <f>((AQ$3+1)-AO40/AQ$6)*(100/AQ$3)*(AQ$7)</f>
        <v>105</v>
      </c>
      <c r="AQ40" s="14">
        <f>IF(AO40=0,0,AP40)</f>
        <v>0</v>
      </c>
      <c r="AR40" s="49"/>
      <c r="AS40" s="36"/>
      <c r="AT40" s="14">
        <f>((AU$3+1)-AS40/AU$6)*(100/AU$3)*(AU$7)</f>
        <v>105</v>
      </c>
      <c r="AU40" s="14">
        <f>IF(AS40=0,0,AT40)</f>
        <v>0</v>
      </c>
      <c r="AW40" s="36"/>
      <c r="AX40" s="14" t="e">
        <f>((AY$3+1)-AW40/AY$6)*(100/AY$3)*(AY$7)</f>
        <v>#DIV/0!</v>
      </c>
      <c r="AY40" s="14">
        <f>IF(AW40=0,0,AX40)</f>
        <v>0</v>
      </c>
      <c r="BA40" s="36"/>
      <c r="BB40" s="14" t="e">
        <f>((BC$3+1)-BA40/BC$6)*(100/BC$3)*(BC$7)</f>
        <v>#DIV/0!</v>
      </c>
      <c r="BC40" s="14">
        <f>IF(BA40=0,0,BB40)</f>
        <v>0</v>
      </c>
    </row>
    <row r="41" spans="1:55" outlineLevel="1" x14ac:dyDescent="0.25">
      <c r="A41" s="76">
        <f t="shared" si="0"/>
        <v>7</v>
      </c>
      <c r="B41" s="15" t="s">
        <v>183</v>
      </c>
      <c r="C41" s="14">
        <f>D41+E41</f>
        <v>166.23015873015873</v>
      </c>
      <c r="D41" s="25">
        <f>K41+O41+S41+W41+AA41</f>
        <v>166.23015873015873</v>
      </c>
      <c r="E41" s="26">
        <f>AE41+AI41+AM41+AQ41+AU41+AY41+BC41</f>
        <v>0</v>
      </c>
      <c r="F41" s="33">
        <v>2</v>
      </c>
      <c r="G41" s="34"/>
      <c r="I41" s="36"/>
      <c r="J41" s="14">
        <f>((K$3+1)-I41/K$6)*(100/K$3)*(K$7)</f>
        <v>116.66666666666667</v>
      </c>
      <c r="K41" s="14">
        <f>IF(I41=0,0,J41)</f>
        <v>0</v>
      </c>
      <c r="M41" s="36"/>
      <c r="N41" s="14">
        <f>((O$3+1)-M41/O$6)*(100/O$3)*(O$7)</f>
        <v>124.44444444444444</v>
      </c>
      <c r="O41" s="14">
        <f>IF(M41=0,0,N41)</f>
        <v>0</v>
      </c>
      <c r="P41" s="49"/>
      <c r="Q41" s="36">
        <v>6</v>
      </c>
      <c r="R41" s="14">
        <f>((S$3+1)-Q41/S$6)*(100/S$3)*(S$7)</f>
        <v>94.444444444444443</v>
      </c>
      <c r="S41" s="75">
        <f>IF(Q41=0,0,R41)</f>
        <v>94.444444444444443</v>
      </c>
      <c r="T41" s="50"/>
      <c r="U41" s="36">
        <v>49</v>
      </c>
      <c r="V41" s="14">
        <f>((W$3+1)-U41/W$6)*(100/W$3)*(W$7)</f>
        <v>71.785714285714292</v>
      </c>
      <c r="W41" s="75">
        <f>IF(U41=0,0,V41)</f>
        <v>71.785714285714292</v>
      </c>
      <c r="X41" s="50"/>
      <c r="Y41" s="36"/>
      <c r="Z41" s="14">
        <f>((AA$3+1)-Y41/AA$6)*(100/AA$3)*(AA$7)</f>
        <v>112.5</v>
      </c>
      <c r="AA41" s="75">
        <f>IF(Y41=0,0,Z41)</f>
        <v>0</v>
      </c>
      <c r="AC41" s="36"/>
      <c r="AD41" s="14">
        <f>((AE$3+1)-AC41/AE$6)*(100/AE$3)*(AE$7)</f>
        <v>116.11111111111113</v>
      </c>
      <c r="AE41" s="14">
        <f>IF(AC41=0,0,AD41)</f>
        <v>0</v>
      </c>
      <c r="AF41" s="49"/>
      <c r="AG41" s="36"/>
      <c r="AH41" s="14">
        <f>((AI$3+1)-AG41/AI$6)*(100/AI$3)*(AI$7)</f>
        <v>123.52941176470588</v>
      </c>
      <c r="AI41" s="14">
        <f>IF(AG41=0,0,AH41)</f>
        <v>0</v>
      </c>
      <c r="AJ41" s="49"/>
      <c r="AK41" s="36"/>
      <c r="AL41" s="14">
        <f>((AM$3+1)-AK41/AM$6)*(100/AM$3)*(AM$7)</f>
        <v>142.79999999999998</v>
      </c>
      <c r="AM41" s="14">
        <f>IF(AK41=0,0,AL41)</f>
        <v>0</v>
      </c>
      <c r="AN41" s="49"/>
      <c r="AO41" s="36"/>
      <c r="AP41" s="14">
        <f>((AQ$3+1)-AO41/AQ$6)*(100/AQ$3)*(AQ$7)</f>
        <v>105</v>
      </c>
      <c r="AQ41" s="14">
        <f>IF(AO41=0,0,AP41)</f>
        <v>0</v>
      </c>
      <c r="AR41" s="49"/>
      <c r="AS41" s="36"/>
      <c r="AT41" s="14">
        <f>((AU$3+1)-AS41/AU$6)*(100/AU$3)*(AU$7)</f>
        <v>105</v>
      </c>
      <c r="AU41" s="14">
        <f>IF(AS41=0,0,AT41)</f>
        <v>0</v>
      </c>
      <c r="AW41" s="36"/>
      <c r="AX41" s="14" t="e">
        <f>((AY$3+1)-AW41/AY$6)*(100/AY$3)*(AY$7)</f>
        <v>#DIV/0!</v>
      </c>
      <c r="AY41" s="14">
        <f>IF(AW41=0,0,AX41)</f>
        <v>0</v>
      </c>
      <c r="BA41" s="36"/>
      <c r="BB41" s="14" t="e">
        <f>((BC$3+1)-BA41/BC$6)*(100/BC$3)*(BC$7)</f>
        <v>#DIV/0!</v>
      </c>
      <c r="BC41" s="14">
        <f>IF(BA41=0,0,BB41)</f>
        <v>0</v>
      </c>
    </row>
    <row r="42" spans="1:55" outlineLevel="1" x14ac:dyDescent="0.25">
      <c r="A42" s="76">
        <f t="shared" si="0"/>
        <v>8</v>
      </c>
      <c r="B42" s="15" t="s">
        <v>263</v>
      </c>
      <c r="C42" s="14">
        <f>D42+E42</f>
        <v>157.97619047619048</v>
      </c>
      <c r="D42" s="25">
        <f>K42+O42+S42+W42+AA42</f>
        <v>157.97619047619048</v>
      </c>
      <c r="E42" s="26">
        <f>AE42+AI42+AM42+AQ42+AU42+AY42+BC42</f>
        <v>0</v>
      </c>
      <c r="F42" s="33">
        <v>3</v>
      </c>
      <c r="G42" s="34"/>
      <c r="I42" s="36">
        <v>14</v>
      </c>
      <c r="J42" s="14">
        <f>((K$3+1)-I42/K$6)*(100/K$3)*(K$7)</f>
        <v>38.888888888888886</v>
      </c>
      <c r="K42" s="14">
        <f>IF(I42=0,0,J42)</f>
        <v>38.888888888888886</v>
      </c>
      <c r="M42" s="36">
        <v>135</v>
      </c>
      <c r="N42" s="14">
        <f>((O$3+1)-M42/O$6)*(100/O$3)*(O$7)</f>
        <v>38.730158730158735</v>
      </c>
      <c r="O42" s="14">
        <f>IF(M42=0,0,N42)</f>
        <v>38.730158730158735</v>
      </c>
      <c r="P42" s="49"/>
      <c r="Q42" s="36"/>
      <c r="R42" s="14">
        <f>((S$3+1)-Q42/S$6)*(100/S$3)*(S$7)</f>
        <v>111.11111111111111</v>
      </c>
      <c r="S42" s="75">
        <f>IF(Q42=0,0,R42)</f>
        <v>0</v>
      </c>
      <c r="T42" s="50"/>
      <c r="U42" s="36">
        <v>41</v>
      </c>
      <c r="V42" s="14">
        <f>((W$3+1)-U42/W$6)*(100/W$3)*(W$7)</f>
        <v>80.357142857142861</v>
      </c>
      <c r="W42" s="75">
        <f>IF(U42=0,0,V42)</f>
        <v>80.357142857142861</v>
      </c>
      <c r="X42" s="50"/>
      <c r="Y42" s="36"/>
      <c r="Z42" s="14">
        <f>((AA$3+1)-Y42/AA$6)*(100/AA$3)*(AA$7)</f>
        <v>112.5</v>
      </c>
      <c r="AA42" s="75">
        <f>IF(Y42=0,0,Z42)</f>
        <v>0</v>
      </c>
      <c r="AC42" s="36"/>
      <c r="AD42" s="14">
        <f>((AE$3+1)-AC42/AE$6)*(100/AE$3)*(AE$7)</f>
        <v>116.11111111111113</v>
      </c>
      <c r="AE42" s="14">
        <f>IF(AC42=0,0,AD42)</f>
        <v>0</v>
      </c>
      <c r="AF42" s="49"/>
      <c r="AG42" s="36"/>
      <c r="AH42" s="14">
        <f>((AI$3+1)-AG42/AI$6)*(100/AI$3)*(AI$7)</f>
        <v>123.52941176470588</v>
      </c>
      <c r="AI42" s="14">
        <f>IF(AG42=0,0,AH42)</f>
        <v>0</v>
      </c>
      <c r="AJ42" s="49"/>
      <c r="AK42" s="36"/>
      <c r="AL42" s="14">
        <f>((AM$3+1)-AK42/AM$6)*(100/AM$3)*(AM$7)</f>
        <v>142.79999999999998</v>
      </c>
      <c r="AM42" s="14">
        <f>IF(AK42=0,0,AL42)</f>
        <v>0</v>
      </c>
      <c r="AN42" s="49"/>
      <c r="AO42" s="36"/>
      <c r="AP42" s="14">
        <f>((AQ$3+1)-AO42/AQ$6)*(100/AQ$3)*(AQ$7)</f>
        <v>105</v>
      </c>
      <c r="AQ42" s="14">
        <f>IF(AO42=0,0,AP42)</f>
        <v>0</v>
      </c>
      <c r="AR42" s="49"/>
      <c r="AS42" s="36"/>
      <c r="AT42" s="14">
        <f>((AU$3+1)-AS42/AU$6)*(100/AU$3)*(AU$7)</f>
        <v>105</v>
      </c>
      <c r="AU42" s="14">
        <f>IF(AS42=0,0,AT42)</f>
        <v>0</v>
      </c>
      <c r="AW42" s="36"/>
      <c r="AX42" s="14" t="e">
        <f>((AY$3+1)-AW42/AY$6)*(100/AY$3)*(AY$7)</f>
        <v>#DIV/0!</v>
      </c>
      <c r="AY42" s="14">
        <f>IF(AW42=0,0,AX42)</f>
        <v>0</v>
      </c>
      <c r="BA42" s="36"/>
      <c r="BB42" s="14" t="e">
        <f>((BC$3+1)-BA42/BC$6)*(100/BC$3)*(BC$7)</f>
        <v>#DIV/0!</v>
      </c>
      <c r="BC42" s="14">
        <f>IF(BA42=0,0,BB42)</f>
        <v>0</v>
      </c>
    </row>
    <row r="43" spans="1:55" outlineLevel="1" x14ac:dyDescent="0.25">
      <c r="A43" s="76">
        <f t="shared" si="0"/>
        <v>9</v>
      </c>
      <c r="B43" s="15" t="s">
        <v>195</v>
      </c>
      <c r="C43" s="14">
        <f>D43+E43</f>
        <v>133.25042016806722</v>
      </c>
      <c r="D43" s="25">
        <f>K43+O43+S43+W43+AA43</f>
        <v>0</v>
      </c>
      <c r="E43" s="26">
        <f>AI43+AM43+AQ43+AU43+AY43+BC43</f>
        <v>133.25042016806722</v>
      </c>
      <c r="F43" s="33"/>
      <c r="G43" s="34">
        <v>2</v>
      </c>
      <c r="I43" s="36"/>
      <c r="J43" s="14">
        <f>((K$3+1)-I43/K$6)*(100/K$3)*(K$7)</f>
        <v>116.66666666666667</v>
      </c>
      <c r="K43" s="14">
        <f>IF(I43=0,0,J43)</f>
        <v>0</v>
      </c>
      <c r="M43" s="36"/>
      <c r="N43" s="14">
        <f>((O$3+1)-M43/O$6)*(100/O$3)*(O$7)</f>
        <v>124.44444444444444</v>
      </c>
      <c r="O43" s="14">
        <f>IF(M43=0,0,N43)</f>
        <v>0</v>
      </c>
      <c r="P43" s="49"/>
      <c r="Q43" s="36"/>
      <c r="R43" s="14">
        <f>((S$3+1)-Q43/S$6)*(100/S$3)*(S$7)</f>
        <v>111.11111111111111</v>
      </c>
      <c r="S43" s="75">
        <f>IF(Q43=0,0,R43)</f>
        <v>0</v>
      </c>
      <c r="T43" s="50"/>
      <c r="U43" s="36"/>
      <c r="V43" s="14">
        <f>((W$3+1)-U43/W$6)*(100/W$3)*(W$7)</f>
        <v>124.28571428571429</v>
      </c>
      <c r="W43" s="75">
        <f>IF(U43=0,0,V43)</f>
        <v>0</v>
      </c>
      <c r="X43" s="50"/>
      <c r="Y43" s="36"/>
      <c r="Z43" s="14">
        <f>((AA$3+1)-Y43/AA$6)*(100/AA$3)*(AA$7)</f>
        <v>112.5</v>
      </c>
      <c r="AA43" s="75">
        <f>IF(Y43=0,0,Z43)</f>
        <v>0</v>
      </c>
      <c r="AC43" s="36">
        <v>41</v>
      </c>
      <c r="AD43" s="14">
        <f>((AE$3+1)-AC43/AE$6)*(100/AE$3)*(AE$7)</f>
        <v>66</v>
      </c>
      <c r="AE43" s="14">
        <f>IF(AC43=0,0,AD43)</f>
        <v>66</v>
      </c>
      <c r="AF43" s="49"/>
      <c r="AG43" s="36">
        <v>114</v>
      </c>
      <c r="AH43" s="14">
        <f>((AI$3+1)-AG43/AI$6)*(100/AI$3)*(AI$7)</f>
        <v>66.050420168067234</v>
      </c>
      <c r="AI43" s="14">
        <f>IF(AG43=0,0,AH43)</f>
        <v>66.050420168067234</v>
      </c>
      <c r="AJ43" s="49"/>
      <c r="AK43" s="36">
        <v>189</v>
      </c>
      <c r="AL43" s="14">
        <f>((AM$3+1)-AK43/AM$6)*(100/AM$3)*(AM$7)</f>
        <v>67.199999999999989</v>
      </c>
      <c r="AM43" s="14">
        <f>IF(AK43=0,0,AL43)</f>
        <v>67.199999999999989</v>
      </c>
      <c r="AN43" s="49"/>
      <c r="AO43" s="36"/>
      <c r="AP43" s="14">
        <f>((AQ$3+1)-AO43/AQ$6)*(100/AQ$3)*(AQ$7)</f>
        <v>105</v>
      </c>
      <c r="AQ43" s="14">
        <f>IF(AO43=0,0,AP43)</f>
        <v>0</v>
      </c>
      <c r="AR43" s="49"/>
      <c r="AS43" s="36"/>
      <c r="AT43" s="14">
        <f>((AU$3+1)-AS43/AU$6)*(100/AU$3)*(AU$7)</f>
        <v>105</v>
      </c>
      <c r="AU43" s="14">
        <f>IF(AS43=0,0,AT43)</f>
        <v>0</v>
      </c>
      <c r="AW43" s="36"/>
      <c r="AX43" s="14" t="e">
        <f>((AY$3+1)-AW43/AY$6)*(100/AY$3)*(AY$7)</f>
        <v>#DIV/0!</v>
      </c>
      <c r="AY43" s="14">
        <f>IF(AW43=0,0,AX43)</f>
        <v>0</v>
      </c>
      <c r="BA43" s="36"/>
      <c r="BB43" s="14" t="e">
        <f>((BC$3+1)-BA43/BC$6)*(100/BC$3)*(BC$7)</f>
        <v>#DIV/0!</v>
      </c>
      <c r="BC43" s="14">
        <f>IF(BA43=0,0,BB43)</f>
        <v>0</v>
      </c>
    </row>
    <row r="44" spans="1:55" outlineLevel="1" x14ac:dyDescent="0.25">
      <c r="A44" s="76">
        <f t="shared" si="0"/>
        <v>10</v>
      </c>
      <c r="B44" s="15" t="s">
        <v>264</v>
      </c>
      <c r="C44" s="14">
        <f>D44+E44</f>
        <v>110.83333333333334</v>
      </c>
      <c r="D44" s="25">
        <f>K44+O44+S44+W44+AA44</f>
        <v>110.83333333333334</v>
      </c>
      <c r="E44" s="26">
        <f>AE44+AI44+AM44+AQ44+AU44+AY44+BC44</f>
        <v>0</v>
      </c>
      <c r="F44" s="33">
        <v>3</v>
      </c>
      <c r="G44" s="34"/>
      <c r="I44" s="36">
        <v>14</v>
      </c>
      <c r="J44" s="14">
        <f>((K$3+1)-I44/K$6)*(100/K$3)*(K$7)</f>
        <v>38.888888888888886</v>
      </c>
      <c r="K44" s="14">
        <f>IF(I44=0,0,J44)</f>
        <v>38.888888888888886</v>
      </c>
      <c r="M44" s="36">
        <v>135</v>
      </c>
      <c r="N44" s="14">
        <f>((O$3+1)-M44/O$6)*(100/O$3)*(O$7)</f>
        <v>38.730158730158735</v>
      </c>
      <c r="O44" s="14">
        <f>IF(M44=0,0,N44)</f>
        <v>38.730158730158735</v>
      </c>
      <c r="P44" s="49"/>
      <c r="Q44" s="36"/>
      <c r="R44" s="14">
        <f>((S$3+1)-Q44/S$6)*(100/S$3)*(S$7)</f>
        <v>111.11111111111111</v>
      </c>
      <c r="S44" s="75">
        <f>IF(Q44=0,0,R44)</f>
        <v>0</v>
      </c>
      <c r="T44" s="50"/>
      <c r="U44" s="36">
        <v>85</v>
      </c>
      <c r="V44" s="14">
        <f>((W$3+1)-U44/W$6)*(100/W$3)*(W$7)</f>
        <v>33.214285714285715</v>
      </c>
      <c r="W44" s="75">
        <f>IF(U44=0,0,V44)</f>
        <v>33.214285714285715</v>
      </c>
      <c r="X44" s="50"/>
      <c r="Y44" s="36"/>
      <c r="Z44" s="14">
        <f>((AA$3+1)-Y44/AA$6)*(100/AA$3)*(AA$7)</f>
        <v>112.5</v>
      </c>
      <c r="AA44" s="75">
        <f>IF(Y44=0,0,Z44)</f>
        <v>0</v>
      </c>
      <c r="AC44" s="36"/>
      <c r="AD44" s="14">
        <f>((AE$3+1)-AC44/AE$6)*(100/AE$3)*(AE$7)</f>
        <v>116.11111111111113</v>
      </c>
      <c r="AE44" s="14">
        <f>IF(AC44=0,0,AD44)</f>
        <v>0</v>
      </c>
      <c r="AF44" s="49"/>
      <c r="AG44" s="36"/>
      <c r="AH44" s="14">
        <f>((AI$3+1)-AG44/AI$6)*(100/AI$3)*(AI$7)</f>
        <v>123.52941176470588</v>
      </c>
      <c r="AI44" s="14">
        <f>IF(AG44=0,0,AH44)</f>
        <v>0</v>
      </c>
      <c r="AJ44" s="49"/>
      <c r="AK44" s="36"/>
      <c r="AL44" s="14">
        <f>((AM$3+1)-AK44/AM$6)*(100/AM$3)*(AM$7)</f>
        <v>142.79999999999998</v>
      </c>
      <c r="AM44" s="14">
        <f>IF(AK44=0,0,AL44)</f>
        <v>0</v>
      </c>
      <c r="AN44" s="49"/>
      <c r="AO44" s="36"/>
      <c r="AP44" s="14">
        <f>((AQ$3+1)-AO44/AQ$6)*(100/AQ$3)*(AQ$7)</f>
        <v>105</v>
      </c>
      <c r="AQ44" s="14">
        <f>IF(AO44=0,0,AP44)</f>
        <v>0</v>
      </c>
      <c r="AR44" s="49"/>
      <c r="AS44" s="36"/>
      <c r="AT44" s="14">
        <f>((AU$3+1)-AS44/AU$6)*(100/AU$3)*(AU$7)</f>
        <v>105</v>
      </c>
      <c r="AU44" s="14">
        <f>IF(AS44=0,0,AT44)</f>
        <v>0</v>
      </c>
      <c r="AW44" s="36"/>
      <c r="AX44" s="14" t="e">
        <f>((AY$3+1)-AW44/AY$6)*(100/AY$3)*(AY$7)</f>
        <v>#DIV/0!</v>
      </c>
      <c r="AY44" s="14">
        <f>IF(AW44=0,0,AX44)</f>
        <v>0</v>
      </c>
      <c r="BA44" s="36"/>
      <c r="BB44" s="14" t="e">
        <f>((BC$3+1)-BA44/BC$6)*(100/BC$3)*(BC$7)</f>
        <v>#DIV/0!</v>
      </c>
      <c r="BC44" s="14">
        <f>IF(BA44=0,0,BB44)</f>
        <v>0</v>
      </c>
    </row>
    <row r="45" spans="1:55" outlineLevel="1" x14ac:dyDescent="0.25">
      <c r="A45" s="76">
        <f t="shared" si="0"/>
        <v>11</v>
      </c>
      <c r="B45" s="15" t="s">
        <v>374</v>
      </c>
      <c r="C45" s="14">
        <f>D45+E45</f>
        <v>108.21428571428571</v>
      </c>
      <c r="D45" s="25">
        <f>K45+O45+S45+W45+AA45</f>
        <v>108.21428571428571</v>
      </c>
      <c r="E45" s="26">
        <f>AE45+AI45+AM45+AQ45+AU45+AY45+BC45</f>
        <v>0</v>
      </c>
      <c r="F45" s="33">
        <v>1</v>
      </c>
      <c r="G45" s="34"/>
      <c r="I45" s="36"/>
      <c r="J45" s="14">
        <f>((K$3+1)-I45/K$6)*(100/K$3)*(K$7)</f>
        <v>116.66666666666667</v>
      </c>
      <c r="K45" s="14">
        <f>IF(I45=0,0,J45)</f>
        <v>0</v>
      </c>
      <c r="M45" s="36"/>
      <c r="N45" s="14">
        <f>((O$3+1)-M45/O$6)*(100/O$3)*(O$7)</f>
        <v>124.44444444444444</v>
      </c>
      <c r="O45" s="14">
        <f>IF(M45=0,0,N45)</f>
        <v>0</v>
      </c>
      <c r="P45" s="49"/>
      <c r="Q45" s="36"/>
      <c r="R45" s="14">
        <f>((S$3+1)-Q45/S$6)*(100/S$3)*(S$7)</f>
        <v>111.11111111111111</v>
      </c>
      <c r="S45" s="75">
        <f>IF(Q45=0,0,R45)</f>
        <v>0</v>
      </c>
      <c r="T45" s="50"/>
      <c r="U45" s="36">
        <v>15</v>
      </c>
      <c r="V45" s="14">
        <f>((W$3+1)-U45/W$6)*(100/W$3)*(W$7)</f>
        <v>108.21428571428571</v>
      </c>
      <c r="W45" s="75">
        <f>IF(U45=0,0,V45)</f>
        <v>108.21428571428571</v>
      </c>
      <c r="X45" s="50"/>
      <c r="Y45" s="36"/>
      <c r="Z45" s="14">
        <f>((AA$3+1)-Y45/AA$6)*(100/AA$3)*(AA$7)</f>
        <v>112.5</v>
      </c>
      <c r="AA45" s="75">
        <f>IF(Y45=0,0,Z45)</f>
        <v>0</v>
      </c>
      <c r="AC45" s="36"/>
      <c r="AD45" s="14">
        <f>((AE$3+1)-AC45/AE$6)*(100/AE$3)*(AE$7)</f>
        <v>116.11111111111113</v>
      </c>
      <c r="AE45" s="14">
        <f>IF(AC45=0,0,AD45)</f>
        <v>0</v>
      </c>
      <c r="AF45" s="49"/>
      <c r="AG45" s="36"/>
      <c r="AH45" s="14">
        <f>((AI$3+1)-AG45/AI$6)*(100/AI$3)*(AI$7)</f>
        <v>123.52941176470588</v>
      </c>
      <c r="AI45" s="14">
        <f>IF(AG45=0,0,AH45)</f>
        <v>0</v>
      </c>
      <c r="AJ45" s="49"/>
      <c r="AK45" s="36"/>
      <c r="AL45" s="14">
        <f>((AM$3+1)-AK45/AM$6)*(100/AM$3)*(AM$7)</f>
        <v>142.79999999999998</v>
      </c>
      <c r="AM45" s="14">
        <f>IF(AK45=0,0,AL45)</f>
        <v>0</v>
      </c>
      <c r="AN45" s="49"/>
      <c r="AO45" s="36"/>
      <c r="AP45" s="14">
        <f>((AQ$3+1)-AO45/AQ$6)*(100/AQ$3)*(AQ$7)</f>
        <v>105</v>
      </c>
      <c r="AQ45" s="14">
        <f>IF(AO45=0,0,AP45)</f>
        <v>0</v>
      </c>
      <c r="AR45" s="49"/>
      <c r="AS45" s="36"/>
      <c r="AT45" s="14">
        <f>((AU$3+1)-AS45/AU$6)*(100/AU$3)*(AU$7)</f>
        <v>105</v>
      </c>
      <c r="AU45" s="14">
        <f>IF(AS45=0,0,AT45)</f>
        <v>0</v>
      </c>
      <c r="AW45" s="36"/>
      <c r="AX45" s="14" t="e">
        <f>((AY$3+1)-AW45/AY$6)*(100/AY$3)*(AY$7)</f>
        <v>#DIV/0!</v>
      </c>
      <c r="AY45" s="14">
        <f>IF(AW45=0,0,AX45)</f>
        <v>0</v>
      </c>
      <c r="BA45" s="36"/>
      <c r="BB45" s="14" t="e">
        <f>((BC$3+1)-BA45/BC$6)*(100/BC$3)*(BC$7)</f>
        <v>#DIV/0!</v>
      </c>
      <c r="BC45" s="14">
        <f>IF(BA45=0,0,BB45)</f>
        <v>0</v>
      </c>
    </row>
    <row r="46" spans="1:55" outlineLevel="1" x14ac:dyDescent="0.25">
      <c r="A46" s="76">
        <f t="shared" si="0"/>
        <v>12</v>
      </c>
      <c r="B46" s="15" t="s">
        <v>188</v>
      </c>
      <c r="C46" s="14">
        <f>D46+E46</f>
        <v>90.11904761904762</v>
      </c>
      <c r="D46" s="25">
        <f>K46+O46+S46+W46+AA46</f>
        <v>90.11904761904762</v>
      </c>
      <c r="E46" s="26">
        <f>AE46+AI46+AM46+AQ46+AU46+AY46+BC46</f>
        <v>0</v>
      </c>
      <c r="F46" s="33">
        <v>2</v>
      </c>
      <c r="G46" s="34"/>
      <c r="I46" s="36"/>
      <c r="J46" s="14">
        <f>((K$3+1)-I46/K$6)*(100/K$3)*(K$7)</f>
        <v>116.66666666666667</v>
      </c>
      <c r="K46" s="14">
        <f>IF(I46=0,0,J46)</f>
        <v>0</v>
      </c>
      <c r="M46" s="36"/>
      <c r="N46" s="14">
        <f>((O$3+1)-M46/O$6)*(100/O$3)*(O$7)</f>
        <v>124.44444444444444</v>
      </c>
      <c r="O46" s="14">
        <f>IF(M46=0,0,N46)</f>
        <v>0</v>
      </c>
      <c r="P46" s="49"/>
      <c r="Q46" s="36">
        <v>28</v>
      </c>
      <c r="R46" s="14">
        <f>((S$3+1)-Q46/S$6)*(100/S$3)*(S$7)</f>
        <v>33.333333333333329</v>
      </c>
      <c r="S46" s="75">
        <f>IF(Q46=0,0,R46)</f>
        <v>33.333333333333329</v>
      </c>
      <c r="T46" s="50"/>
      <c r="U46" s="36">
        <v>63</v>
      </c>
      <c r="V46" s="14">
        <f>((W$3+1)-U46/W$6)*(100/W$3)*(W$7)</f>
        <v>56.785714285714292</v>
      </c>
      <c r="W46" s="75">
        <f>IF(U46=0,0,V46)</f>
        <v>56.785714285714292</v>
      </c>
      <c r="X46" s="50"/>
      <c r="Y46" s="36"/>
      <c r="Z46" s="14">
        <f>((AA$3+1)-Y46/AA$6)*(100/AA$3)*(AA$7)</f>
        <v>112.5</v>
      </c>
      <c r="AA46" s="75">
        <f>IF(Y46=0,0,Z46)</f>
        <v>0</v>
      </c>
      <c r="AC46" s="36"/>
      <c r="AD46" s="14">
        <f>((AE$3+1)-AC46/AE$6)*(100/AE$3)*(AE$7)</f>
        <v>116.11111111111113</v>
      </c>
      <c r="AE46" s="14">
        <f>IF(AC46=0,0,AD46)</f>
        <v>0</v>
      </c>
      <c r="AF46" s="49"/>
      <c r="AG46" s="36"/>
      <c r="AH46" s="14">
        <f>((AI$3+1)-AG46/AI$6)*(100/AI$3)*(AI$7)</f>
        <v>123.52941176470588</v>
      </c>
      <c r="AI46" s="14">
        <f>IF(AG46=0,0,AH46)</f>
        <v>0</v>
      </c>
      <c r="AJ46" s="49"/>
      <c r="AK46" s="36"/>
      <c r="AL46" s="14">
        <f>((AM$3+1)-AK46/AM$6)*(100/AM$3)*(AM$7)</f>
        <v>142.79999999999998</v>
      </c>
      <c r="AM46" s="14">
        <f>IF(AK46=0,0,AL46)</f>
        <v>0</v>
      </c>
      <c r="AN46" s="49"/>
      <c r="AO46" s="36"/>
      <c r="AP46" s="14">
        <f>((AQ$3+1)-AO46/AQ$6)*(100/AQ$3)*(AQ$7)</f>
        <v>105</v>
      </c>
      <c r="AQ46" s="14">
        <f>IF(AO46=0,0,AP46)</f>
        <v>0</v>
      </c>
      <c r="AR46" s="49"/>
      <c r="AS46" s="36"/>
      <c r="AT46" s="14">
        <f>((AU$3+1)-AS46/AU$6)*(100/AU$3)*(AU$7)</f>
        <v>105</v>
      </c>
      <c r="AU46" s="14">
        <f>IF(AS46=0,0,AT46)</f>
        <v>0</v>
      </c>
      <c r="AW46" s="36"/>
      <c r="AX46" s="14" t="e">
        <f>((AY$3+1)-AW46/AY$6)*(100/AY$3)*(AY$7)</f>
        <v>#DIV/0!</v>
      </c>
      <c r="AY46" s="14">
        <f>IF(AW46=0,0,AX46)</f>
        <v>0</v>
      </c>
      <c r="BA46" s="36"/>
      <c r="BB46" s="14" t="e">
        <f>((BC$3+1)-BA46/BC$6)*(100/BC$3)*(BC$7)</f>
        <v>#DIV/0!</v>
      </c>
      <c r="BC46" s="14">
        <f>IF(BA46=0,0,BB46)</f>
        <v>0</v>
      </c>
    </row>
    <row r="47" spans="1:55" outlineLevel="1" x14ac:dyDescent="0.25">
      <c r="A47" s="76">
        <f t="shared" si="0"/>
        <v>12</v>
      </c>
      <c r="B47" s="15" t="s">
        <v>187</v>
      </c>
      <c r="C47" s="14">
        <f>D47+E47</f>
        <v>90.11904761904762</v>
      </c>
      <c r="D47" s="25">
        <f>K47+O47+S47+W47+AA47</f>
        <v>90.11904761904762</v>
      </c>
      <c r="E47" s="26">
        <f>AE47+AI47+AM47+AQ47+AU47+AY47+BC47</f>
        <v>0</v>
      </c>
      <c r="F47" s="33">
        <v>2</v>
      </c>
      <c r="G47" s="34"/>
      <c r="I47" s="36"/>
      <c r="J47" s="14">
        <f>((K$3+1)-I47/K$6)*(100/K$3)*(K$7)</f>
        <v>116.66666666666667</v>
      </c>
      <c r="K47" s="14">
        <f>IF(I47=0,0,J47)</f>
        <v>0</v>
      </c>
      <c r="M47" s="36"/>
      <c r="N47" s="14">
        <f>((O$3+1)-M47/O$6)*(100/O$3)*(O$7)</f>
        <v>124.44444444444444</v>
      </c>
      <c r="O47" s="14">
        <f>IF(M47=0,0,N47)</f>
        <v>0</v>
      </c>
      <c r="P47" s="49"/>
      <c r="Q47" s="36">
        <v>28</v>
      </c>
      <c r="R47" s="14">
        <f>((S$3+1)-Q47/S$6)*(100/S$3)*(S$7)</f>
        <v>33.333333333333329</v>
      </c>
      <c r="S47" s="75">
        <f>IF(Q47=0,0,R47)</f>
        <v>33.333333333333329</v>
      </c>
      <c r="T47" s="50"/>
      <c r="U47" s="36">
        <v>63</v>
      </c>
      <c r="V47" s="14">
        <f>((W$3+1)-U47/W$6)*(100/W$3)*(W$7)</f>
        <v>56.785714285714292</v>
      </c>
      <c r="W47" s="75">
        <f>IF(U47=0,0,V47)</f>
        <v>56.785714285714292</v>
      </c>
      <c r="X47" s="50"/>
      <c r="Y47" s="36"/>
      <c r="Z47" s="14">
        <f>((AA$3+1)-Y47/AA$6)*(100/AA$3)*(AA$7)</f>
        <v>112.5</v>
      </c>
      <c r="AA47" s="75">
        <f>IF(Y47=0,0,Z47)</f>
        <v>0</v>
      </c>
      <c r="AC47" s="36"/>
      <c r="AD47" s="14">
        <f>((AE$3+1)-AC47/AE$6)*(100/AE$3)*(AE$7)</f>
        <v>116.11111111111113</v>
      </c>
      <c r="AE47" s="14">
        <f>IF(AC47=0,0,AD47)</f>
        <v>0</v>
      </c>
      <c r="AF47" s="49"/>
      <c r="AG47" s="36"/>
      <c r="AH47" s="14">
        <f>((AI$3+1)-AG47/AI$6)*(100/AI$3)*(AI$7)</f>
        <v>123.52941176470588</v>
      </c>
      <c r="AI47" s="14">
        <f>IF(AG47=0,0,AH47)</f>
        <v>0</v>
      </c>
      <c r="AJ47" s="49"/>
      <c r="AK47" s="36"/>
      <c r="AL47" s="14">
        <f>((AM$3+1)-AK47/AM$6)*(100/AM$3)*(AM$7)</f>
        <v>142.79999999999998</v>
      </c>
      <c r="AM47" s="14">
        <f>IF(AK47=0,0,AL47)</f>
        <v>0</v>
      </c>
      <c r="AN47" s="49"/>
      <c r="AO47" s="36"/>
      <c r="AP47" s="14">
        <f>((AQ$3+1)-AO47/AQ$6)*(100/AQ$3)*(AQ$7)</f>
        <v>105</v>
      </c>
      <c r="AQ47" s="14">
        <f>IF(AO47=0,0,AP47)</f>
        <v>0</v>
      </c>
      <c r="AR47" s="49"/>
      <c r="AS47" s="36"/>
      <c r="AT47" s="14">
        <f>((AU$3+1)-AS47/AU$6)*(100/AU$3)*(AU$7)</f>
        <v>105</v>
      </c>
      <c r="AU47" s="14">
        <f>IF(AS47=0,0,AT47)</f>
        <v>0</v>
      </c>
      <c r="AW47" s="36"/>
      <c r="AX47" s="14" t="e">
        <f>((AY$3+1)-AW47/AY$6)*(100/AY$3)*(AY$7)</f>
        <v>#DIV/0!</v>
      </c>
      <c r="AY47" s="14">
        <f>IF(AW47=0,0,AX47)</f>
        <v>0</v>
      </c>
      <c r="BA47" s="36"/>
      <c r="BB47" s="14" t="e">
        <f>((BC$3+1)-BA47/BC$6)*(100/BC$3)*(BC$7)</f>
        <v>#DIV/0!</v>
      </c>
      <c r="BC47" s="14">
        <f>IF(BA47=0,0,BB47)</f>
        <v>0</v>
      </c>
    </row>
    <row r="48" spans="1:55" outlineLevel="1" x14ac:dyDescent="0.25">
      <c r="A48" s="76">
        <f t="shared" si="0"/>
        <v>13</v>
      </c>
      <c r="B48" s="15" t="s">
        <v>314</v>
      </c>
      <c r="C48" s="14">
        <f>D48+E48</f>
        <v>90</v>
      </c>
      <c r="D48" s="25">
        <f>K48+O48+S48+W48+AA48</f>
        <v>90</v>
      </c>
      <c r="E48" s="26">
        <f>AE48+AI48+AM48+AQ48+AU48+AY48+BC48</f>
        <v>0</v>
      </c>
      <c r="F48" s="33">
        <v>2</v>
      </c>
      <c r="G48" s="34"/>
      <c r="I48" s="36"/>
      <c r="J48" s="14">
        <f>((K$3+1)-I48/K$6)*(100/K$3)*(K$7)</f>
        <v>116.66666666666667</v>
      </c>
      <c r="K48" s="14"/>
      <c r="M48" s="36">
        <v>88</v>
      </c>
      <c r="N48" s="14">
        <f>((O$3+1)-M48/O$6)*(100/O$3)*(O$7)</f>
        <v>68.571428571428569</v>
      </c>
      <c r="O48" s="14">
        <f>IF(M48=0,0,N48)</f>
        <v>68.571428571428569</v>
      </c>
      <c r="P48" s="49"/>
      <c r="Q48" s="36"/>
      <c r="R48" s="14">
        <f>((S$3+1)-Q48/S$6)*(100/S$3)*(S$7)</f>
        <v>111.11111111111111</v>
      </c>
      <c r="S48" s="75"/>
      <c r="T48" s="50"/>
      <c r="U48" s="36">
        <v>96</v>
      </c>
      <c r="V48" s="14">
        <f>((W$3+1)-U48/W$6)*(100/W$3)*(W$7)</f>
        <v>21.428571428571427</v>
      </c>
      <c r="W48" s="75">
        <f>IF(U48=0,0,V48)</f>
        <v>21.428571428571427</v>
      </c>
      <c r="X48" s="50"/>
      <c r="Y48" s="36"/>
      <c r="Z48" s="14">
        <f>((AA$3+1)-Y48/AA$6)*(100/AA$3)*(AA$7)</f>
        <v>112.5</v>
      </c>
      <c r="AA48" s="75">
        <f>IF(Y48=0,0,Z48)</f>
        <v>0</v>
      </c>
      <c r="AC48" s="36"/>
      <c r="AD48" s="14">
        <f>((AE$3+1)-AC48/AE$6)*(100/AE$3)*(AE$7)</f>
        <v>116.11111111111113</v>
      </c>
      <c r="AE48" s="14"/>
      <c r="AF48" s="49"/>
      <c r="AG48" s="36"/>
      <c r="AH48" s="14">
        <f>((AI$3+1)-AG48/AI$6)*(100/AI$3)*(AI$7)</f>
        <v>123.52941176470588</v>
      </c>
      <c r="AI48" s="14"/>
      <c r="AJ48" s="49"/>
      <c r="AK48" s="36"/>
      <c r="AL48" s="14">
        <f>((AM$3+1)-AK48/AM$6)*(100/AM$3)*(AM$7)</f>
        <v>142.79999999999998</v>
      </c>
      <c r="AM48" s="14"/>
      <c r="AN48" s="49"/>
      <c r="AO48" s="36"/>
      <c r="AP48" s="14">
        <f>((AQ$3+1)-AO48/AQ$6)*(100/AQ$3)*(AQ$7)</f>
        <v>105</v>
      </c>
      <c r="AQ48" s="14">
        <f>IF(AO48=0,0,AP48)</f>
        <v>0</v>
      </c>
      <c r="AR48" s="49"/>
      <c r="AS48" s="36"/>
      <c r="AT48" s="14">
        <f>((AU$3+1)-AS48/AU$6)*(100/AU$3)*(AU$7)</f>
        <v>105</v>
      </c>
      <c r="AU48" s="14">
        <f>IF(AS48=0,0,AT48)</f>
        <v>0</v>
      </c>
      <c r="AW48" s="36"/>
      <c r="AX48" s="14" t="e">
        <f>((AY$3+1)-AW48/AY$6)*(100/AY$3)*(AY$7)</f>
        <v>#DIV/0!</v>
      </c>
      <c r="AY48" s="14">
        <f>IF(AW48=0,0,AX48)</f>
        <v>0</v>
      </c>
      <c r="BA48" s="36"/>
      <c r="BB48" s="14" t="e">
        <f>((BC$3+1)-BA48/BC$6)*(100/BC$3)*(BC$7)</f>
        <v>#DIV/0!</v>
      </c>
      <c r="BC48" s="14">
        <f>IF(BA48=0,0,BB48)</f>
        <v>0</v>
      </c>
    </row>
    <row r="49" spans="1:55" outlineLevel="1" x14ac:dyDescent="0.25">
      <c r="A49" s="76">
        <f t="shared" si="0"/>
        <v>14</v>
      </c>
      <c r="B49" s="15" t="s">
        <v>343</v>
      </c>
      <c r="C49" s="14">
        <f>D49+E49</f>
        <v>61.111111111111107</v>
      </c>
      <c r="D49" s="25">
        <f>K49+O49+S49+W49+AA49</f>
        <v>61.111111111111107</v>
      </c>
      <c r="E49" s="26">
        <f>AE49+AI49+AM49+AQ49+AU49+AY49+BC49</f>
        <v>0</v>
      </c>
      <c r="F49" s="33">
        <v>1</v>
      </c>
      <c r="G49" s="34"/>
      <c r="I49" s="36"/>
      <c r="J49" s="14">
        <f>((K$3+1)-I49/K$6)*(100/K$3)*(K$7)</f>
        <v>116.66666666666667</v>
      </c>
      <c r="K49" s="14">
        <f>IF(I49=0,0,J49)</f>
        <v>0</v>
      </c>
      <c r="M49" s="36"/>
      <c r="N49" s="14">
        <f>((O$3+1)-M49/O$6)*(100/O$3)*(O$7)</f>
        <v>124.44444444444444</v>
      </c>
      <c r="O49" s="14">
        <f>IF(M49=0,0,N49)</f>
        <v>0</v>
      </c>
      <c r="P49" s="49"/>
      <c r="Q49" s="36">
        <v>18</v>
      </c>
      <c r="R49" s="14">
        <f>((S$3+1)-Q49/S$6)*(100/S$3)*(S$7)</f>
        <v>61.111111111111107</v>
      </c>
      <c r="S49" s="75">
        <f>IF(Q49=0,0,R49)</f>
        <v>61.111111111111107</v>
      </c>
      <c r="T49" s="50"/>
      <c r="U49" s="36"/>
      <c r="V49" s="14">
        <f>((W$3+1)-U49/W$6)*(100/W$3)*(W$7)</f>
        <v>124.28571428571429</v>
      </c>
      <c r="W49" s="75">
        <f>IF(U49=0,0,V49)</f>
        <v>0</v>
      </c>
      <c r="X49" s="50"/>
      <c r="Y49" s="36"/>
      <c r="Z49" s="14">
        <f>((AA$3+1)-Y49/AA$6)*(100/AA$3)*(AA$7)</f>
        <v>112.5</v>
      </c>
      <c r="AA49" s="75">
        <f>IF(Y49=0,0,Z49)</f>
        <v>0</v>
      </c>
      <c r="AC49" s="36"/>
      <c r="AD49" s="14">
        <f>((AE$3+1)-AC49/AE$6)*(100/AE$3)*(AE$7)</f>
        <v>116.11111111111113</v>
      </c>
      <c r="AE49" s="14">
        <f>IF(AC49=0,0,AD49)</f>
        <v>0</v>
      </c>
      <c r="AF49" s="49"/>
      <c r="AG49" s="36"/>
      <c r="AH49" s="14">
        <f>((AI$3+1)-AG49/AI$6)*(100/AI$3)*(AI$7)</f>
        <v>123.52941176470588</v>
      </c>
      <c r="AI49" s="14">
        <f>IF(AG49=0,0,AH49)</f>
        <v>0</v>
      </c>
      <c r="AJ49" s="49"/>
      <c r="AK49" s="36"/>
      <c r="AL49" s="14">
        <f>((AM$3+1)-AK49/AM$6)*(100/AM$3)*(AM$7)</f>
        <v>142.79999999999998</v>
      </c>
      <c r="AM49" s="14">
        <f>IF(AK49=0,0,AL49)</f>
        <v>0</v>
      </c>
      <c r="AN49" s="49"/>
      <c r="AO49" s="36"/>
      <c r="AP49" s="14">
        <f>((AQ$3+1)-AO49/AQ$6)*(100/AQ$3)*(AQ$7)</f>
        <v>105</v>
      </c>
      <c r="AQ49" s="14"/>
      <c r="AR49" s="49"/>
      <c r="AS49" s="36"/>
      <c r="AT49" s="14">
        <f>((AU$3+1)-AS49/AU$6)*(100/AU$3)*(AU$7)</f>
        <v>105</v>
      </c>
      <c r="AU49" s="14"/>
      <c r="AW49" s="36"/>
      <c r="AX49" s="14" t="e">
        <f>((AY$3+1)-AW49/AY$6)*(100/AY$3)*(AY$7)</f>
        <v>#DIV/0!</v>
      </c>
      <c r="AY49" s="14"/>
      <c r="BA49" s="36"/>
      <c r="BB49" s="14" t="e">
        <f>((BC$3+1)-BA49/BC$6)*(100/BC$3)*(BC$7)</f>
        <v>#DIV/0!</v>
      </c>
      <c r="BC49" s="14"/>
    </row>
    <row r="50" spans="1:55" outlineLevel="1" x14ac:dyDescent="0.25">
      <c r="A50" s="76">
        <f t="shared" si="0"/>
        <v>15</v>
      </c>
      <c r="B50" s="15" t="s">
        <v>375</v>
      </c>
      <c r="C50" s="14">
        <f>D50+E50</f>
        <v>56.785714285714292</v>
      </c>
      <c r="D50" s="25">
        <f>K50+O50+S50+W50+AA50</f>
        <v>56.785714285714292</v>
      </c>
      <c r="E50" s="26">
        <f>AE50+AI50+AM50+AQ50+AU50+AY50+BC50</f>
        <v>0</v>
      </c>
      <c r="F50" s="33">
        <v>1</v>
      </c>
      <c r="G50" s="34"/>
      <c r="I50" s="36"/>
      <c r="J50" s="14">
        <f>((K$3+1)-I50/K$6)*(100/K$3)*(K$7)</f>
        <v>116.66666666666667</v>
      </c>
      <c r="K50" s="14"/>
      <c r="M50" s="36"/>
      <c r="N50" s="14">
        <f>((O$3+1)-M50/O$6)*(100/O$3)*(O$7)</f>
        <v>124.44444444444444</v>
      </c>
      <c r="O50" s="14">
        <f>IF(M50=0,0,N50)</f>
        <v>0</v>
      </c>
      <c r="P50" s="49"/>
      <c r="Q50" s="36"/>
      <c r="R50" s="14"/>
      <c r="S50" s="75"/>
      <c r="T50" s="50"/>
      <c r="U50" s="36">
        <v>63</v>
      </c>
      <c r="V50" s="14">
        <f>((W$3+1)-U50/W$6)*(100/W$3)*(W$7)</f>
        <v>56.785714285714292</v>
      </c>
      <c r="W50" s="75">
        <f>IF(U50=0,0,V50)</f>
        <v>56.785714285714292</v>
      </c>
      <c r="X50" s="50"/>
      <c r="Y50" s="36"/>
      <c r="Z50" s="14">
        <f>((AA$3+1)-Y50/AA$6)*(100/AA$3)*(AA$7)</f>
        <v>112.5</v>
      </c>
      <c r="AA50" s="75">
        <f>IF(Y50=0,0,Z50)</f>
        <v>0</v>
      </c>
      <c r="AC50" s="36"/>
      <c r="AD50" s="14"/>
      <c r="AE50" s="14"/>
      <c r="AF50" s="49"/>
      <c r="AG50" s="36"/>
      <c r="AH50" s="14"/>
      <c r="AI50" s="14"/>
      <c r="AJ50" s="49"/>
      <c r="AK50" s="36"/>
      <c r="AL50" s="14"/>
      <c r="AM50" s="14"/>
      <c r="AN50" s="49"/>
      <c r="AO50" s="36"/>
      <c r="AP50" s="14">
        <f>((AQ$3+1)-AO50/AQ$6)*(100/AQ$3)*(AQ$7)</f>
        <v>105</v>
      </c>
      <c r="AQ50" s="14">
        <f>IF(AO50=0,0,AP50)</f>
        <v>0</v>
      </c>
      <c r="AR50" s="49"/>
      <c r="AS50" s="36"/>
      <c r="AT50" s="14"/>
      <c r="AU50" s="14"/>
      <c r="AW50" s="36"/>
      <c r="AX50" s="14"/>
      <c r="AY50" s="14"/>
      <c r="BA50" s="36"/>
      <c r="BB50" s="14"/>
      <c r="BC50" s="14"/>
    </row>
    <row r="51" spans="1:55" outlineLevel="1" x14ac:dyDescent="0.25">
      <c r="A51" s="76">
        <f t="shared" si="0"/>
        <v>15</v>
      </c>
      <c r="B51" s="15" t="s">
        <v>376</v>
      </c>
      <c r="C51" s="14">
        <f>D51+E51</f>
        <v>56.785714285714292</v>
      </c>
      <c r="D51" s="25">
        <f>K51+O51+S51+W51+AA51</f>
        <v>56.785714285714292</v>
      </c>
      <c r="E51" s="26">
        <f>AE51+AI51+AM51+AQ51+AU51+AY51+BC51</f>
        <v>0</v>
      </c>
      <c r="F51" s="33">
        <v>1</v>
      </c>
      <c r="G51" s="34"/>
      <c r="I51" s="36"/>
      <c r="J51" s="14">
        <f>((K$3+1)-I51/K$6)*(100/K$3)*(K$7)</f>
        <v>116.66666666666667</v>
      </c>
      <c r="K51" s="14"/>
      <c r="M51" s="36"/>
      <c r="N51" s="14">
        <f>((O$3+1)-M51/O$6)*(100/O$3)*(O$7)</f>
        <v>124.44444444444444</v>
      </c>
      <c r="O51" s="14">
        <f>IF(M51=0,0,N51)</f>
        <v>0</v>
      </c>
      <c r="P51" s="49"/>
      <c r="Q51" s="36"/>
      <c r="R51" s="14"/>
      <c r="S51" s="75"/>
      <c r="T51" s="50"/>
      <c r="U51" s="36">
        <v>63</v>
      </c>
      <c r="V51" s="14">
        <f>((W$3+1)-U51/W$6)*(100/W$3)*(W$7)</f>
        <v>56.785714285714292</v>
      </c>
      <c r="W51" s="75">
        <f>IF(U51=0,0,V51)</f>
        <v>56.785714285714292</v>
      </c>
      <c r="X51" s="50"/>
      <c r="Y51" s="36"/>
      <c r="Z51" s="14">
        <f>((AA$3+1)-Y51/AA$6)*(100/AA$3)*(AA$7)</f>
        <v>112.5</v>
      </c>
      <c r="AA51" s="75">
        <f>IF(Y51=0,0,Z51)</f>
        <v>0</v>
      </c>
      <c r="AC51" s="36"/>
      <c r="AD51" s="14"/>
      <c r="AE51" s="14"/>
      <c r="AF51" s="49"/>
      <c r="AG51" s="36"/>
      <c r="AH51" s="14"/>
      <c r="AI51" s="14"/>
      <c r="AJ51" s="49"/>
      <c r="AK51" s="36"/>
      <c r="AL51" s="14"/>
      <c r="AM51" s="14"/>
      <c r="AN51" s="49"/>
      <c r="AO51" s="36"/>
      <c r="AP51" s="14">
        <f>((AQ$3+1)-AO51/AQ$6)*(100/AQ$3)*(AQ$7)</f>
        <v>105</v>
      </c>
      <c r="AQ51" s="14">
        <f>IF(AO51=0,0,AP51)</f>
        <v>0</v>
      </c>
      <c r="AR51" s="49"/>
      <c r="AS51" s="36"/>
      <c r="AT51" s="14"/>
      <c r="AU51" s="14"/>
      <c r="AW51" s="36"/>
      <c r="AX51" s="14"/>
      <c r="AY51" s="14"/>
      <c r="BA51" s="36"/>
      <c r="BB51" s="14"/>
      <c r="BC51" s="14"/>
    </row>
    <row r="52" spans="1:55" outlineLevel="1" x14ac:dyDescent="0.25">
      <c r="A52" s="76">
        <f t="shared" si="0"/>
        <v>16</v>
      </c>
      <c r="B52" s="15" t="s">
        <v>344</v>
      </c>
      <c r="C52" s="14">
        <f>D52+E52</f>
        <v>50</v>
      </c>
      <c r="D52" s="25">
        <f>K52+O52+S52+W52+AA52</f>
        <v>50</v>
      </c>
      <c r="E52" s="26">
        <f>AE52+AI52+AM52+AQ52+AU52+AY52+BC52</f>
        <v>0</v>
      </c>
      <c r="F52" s="33">
        <v>1</v>
      </c>
      <c r="G52" s="34"/>
      <c r="I52" s="36"/>
      <c r="J52" s="14">
        <f>((K$3+1)-I52/K$6)*(100/K$3)*(K$7)</f>
        <v>116.66666666666667</v>
      </c>
      <c r="K52" s="14">
        <f>IF(I52=0,0,J52)</f>
        <v>0</v>
      </c>
      <c r="M52" s="36"/>
      <c r="N52" s="14">
        <f>((O$3+1)-M52/O$6)*(100/O$3)*(O$7)</f>
        <v>124.44444444444444</v>
      </c>
      <c r="O52" s="14">
        <f>IF(M52=0,0,N52)</f>
        <v>0</v>
      </c>
      <c r="P52" s="49"/>
      <c r="Q52" s="36">
        <v>22</v>
      </c>
      <c r="R52" s="14">
        <f>((S$3+1)-Q52/S$6)*(100/S$3)*(S$7)</f>
        <v>50</v>
      </c>
      <c r="S52" s="75">
        <f>IF(Q52=0,0,R52)</f>
        <v>50</v>
      </c>
      <c r="T52" s="50"/>
      <c r="U52" s="36"/>
      <c r="V52" s="14">
        <f>((W$3+1)-U52/W$6)*(100/W$3)*(W$7)</f>
        <v>124.28571428571429</v>
      </c>
      <c r="W52" s="75">
        <f>IF(U52=0,0,V52)</f>
        <v>0</v>
      </c>
      <c r="X52" s="50"/>
      <c r="Y52" s="36"/>
      <c r="Z52" s="14">
        <f>((AA$3+1)-Y52/AA$6)*(100/AA$3)*(AA$7)</f>
        <v>112.5</v>
      </c>
      <c r="AA52" s="75">
        <f>IF(Y52=0,0,Z52)</f>
        <v>0</v>
      </c>
      <c r="AC52" s="36"/>
      <c r="AD52" s="14">
        <f>((AE$3+1)-AC52/AE$6)*(100/AE$3)*(AE$7)</f>
        <v>116.11111111111113</v>
      </c>
      <c r="AE52" s="14">
        <f>IF(AC52=0,0,AD52)</f>
        <v>0</v>
      </c>
      <c r="AF52" s="49"/>
      <c r="AG52" s="36"/>
      <c r="AH52" s="14">
        <f>((AI$3+1)-AG52/AI$6)*(100/AI$3)*(AI$7)</f>
        <v>123.52941176470588</v>
      </c>
      <c r="AI52" s="14">
        <f>IF(AG52=0,0,AH52)</f>
        <v>0</v>
      </c>
      <c r="AJ52" s="49"/>
      <c r="AK52" s="36"/>
      <c r="AL52" s="14">
        <f>((AM$3+1)-AK52/AM$6)*(100/AM$3)*(AM$7)</f>
        <v>142.79999999999998</v>
      </c>
      <c r="AM52" s="14">
        <f>IF(AK52=0,0,AL52)</f>
        <v>0</v>
      </c>
      <c r="AN52" s="49"/>
      <c r="AO52" s="36"/>
      <c r="AP52" s="14">
        <f>((AQ$3+1)-AO52/AQ$6)*(100/AQ$3)*(AQ$7)</f>
        <v>105</v>
      </c>
      <c r="AQ52" s="14">
        <f>IF(AO52=0,0,AP52)</f>
        <v>0</v>
      </c>
      <c r="AR52" s="49"/>
      <c r="AS52" s="36"/>
      <c r="AT52" s="14">
        <f>((AU$3+1)-AS52/AU$6)*(100/AU$3)*(AU$7)</f>
        <v>105</v>
      </c>
      <c r="AU52" s="14">
        <f>IF(AS52=0,0,AT52)</f>
        <v>0</v>
      </c>
      <c r="AW52" s="36"/>
      <c r="AX52" s="14" t="e">
        <f>((AY$3+1)-AW52/AY$6)*(100/AY$3)*(AY$7)</f>
        <v>#DIV/0!</v>
      </c>
      <c r="AY52" s="14">
        <f>IF(AW52=0,0,AX52)</f>
        <v>0</v>
      </c>
      <c r="BA52" s="36"/>
      <c r="BB52" s="14" t="e">
        <f>((BC$3+1)-BA52/BC$6)*(100/BC$3)*(BC$7)</f>
        <v>#DIV/0!</v>
      </c>
      <c r="BC52" s="14">
        <f>IF(BA52=0,0,BB52)</f>
        <v>0</v>
      </c>
    </row>
    <row r="53" spans="1:55" outlineLevel="1" x14ac:dyDescent="0.25">
      <c r="A53" s="76">
        <f t="shared" si="0"/>
        <v>16</v>
      </c>
      <c r="B53" s="15" t="s">
        <v>345</v>
      </c>
      <c r="C53" s="14">
        <f>D53+E53</f>
        <v>50</v>
      </c>
      <c r="D53" s="25">
        <f>K53+O53+S53+W53+AA53</f>
        <v>50</v>
      </c>
      <c r="E53" s="26">
        <f>AE53+AI53+AM53+AQ53+AU53+AY53+BC53</f>
        <v>0</v>
      </c>
      <c r="F53" s="33">
        <v>1</v>
      </c>
      <c r="G53" s="34"/>
      <c r="I53" s="36"/>
      <c r="J53" s="14">
        <f>((K$3+1)-I53/K$6)*(100/K$3)*(K$7)</f>
        <v>116.66666666666667</v>
      </c>
      <c r="K53" s="14">
        <f>IF(I53=0,0,J53)</f>
        <v>0</v>
      </c>
      <c r="M53" s="36"/>
      <c r="N53" s="14">
        <f>((O$3+1)-M53/O$6)*(100/O$3)*(O$7)</f>
        <v>124.44444444444444</v>
      </c>
      <c r="O53" s="14">
        <f>IF(M53=0,0,N53)</f>
        <v>0</v>
      </c>
      <c r="P53" s="49"/>
      <c r="Q53" s="36">
        <v>22</v>
      </c>
      <c r="R53" s="14">
        <f>((S$3+1)-Q53/S$6)*(100/S$3)*(S$7)</f>
        <v>50</v>
      </c>
      <c r="S53" s="75">
        <f>IF(Q53=0,0,R53)</f>
        <v>50</v>
      </c>
      <c r="T53" s="50"/>
      <c r="U53" s="36"/>
      <c r="V53" s="14">
        <f>((W$3+1)-U53/W$6)*(100/W$3)*(W$7)</f>
        <v>124.28571428571429</v>
      </c>
      <c r="W53" s="75">
        <f>IF(U53=0,0,V53)</f>
        <v>0</v>
      </c>
      <c r="X53" s="50"/>
      <c r="Y53" s="36"/>
      <c r="Z53" s="14">
        <f>((AA$3+1)-Y53/AA$6)*(100/AA$3)*(AA$7)</f>
        <v>112.5</v>
      </c>
      <c r="AA53" s="75">
        <f>IF(Y53=0,0,Z53)</f>
        <v>0</v>
      </c>
      <c r="AB53" s="3"/>
      <c r="AC53" s="36"/>
      <c r="AD53" s="14">
        <f>((AE$3+1)-AC53/AE$6)*(100/AE$3)*(AE$7)</f>
        <v>116.11111111111113</v>
      </c>
      <c r="AE53" s="14">
        <f>IF(AC53=0,0,AD53)</f>
        <v>0</v>
      </c>
      <c r="AF53" s="49"/>
      <c r="AG53" s="36"/>
      <c r="AH53" s="14">
        <f>((AI$3+1)-AG53/AI$6)*(100/AI$3)*(AI$7)</f>
        <v>123.52941176470588</v>
      </c>
      <c r="AI53" s="14">
        <f>IF(AG53=0,0,AH53)</f>
        <v>0</v>
      </c>
      <c r="AJ53" s="49"/>
      <c r="AK53" s="36"/>
      <c r="AL53" s="14">
        <f>((AM$3+1)-AK53/AM$6)*(100/AM$3)*(AM$7)</f>
        <v>142.79999999999998</v>
      </c>
      <c r="AM53" s="14">
        <f>IF(AK53=0,0,AL53)</f>
        <v>0</v>
      </c>
      <c r="AN53" s="49"/>
      <c r="AO53" s="36"/>
      <c r="AP53" s="14">
        <f>((AQ$3+1)-AO53/AQ$6)*(100/AQ$3)*(AQ$7)</f>
        <v>105</v>
      </c>
      <c r="AQ53" s="14">
        <f>IF(AO53=0,0,AP53)</f>
        <v>0</v>
      </c>
      <c r="AR53" s="49"/>
      <c r="AS53" s="36"/>
      <c r="AT53" s="14">
        <f>((AU$3+1)-AS53/AU$6)*(100/AU$3)*(AU$7)</f>
        <v>105</v>
      </c>
      <c r="AU53" s="14">
        <f>IF(AS53=0,0,AT53)</f>
        <v>0</v>
      </c>
      <c r="AW53" s="36"/>
      <c r="AX53" s="14" t="e">
        <f>((AY$3+1)-AW53/AY$6)*(100/AY$3)*(AY$7)</f>
        <v>#DIV/0!</v>
      </c>
      <c r="AY53" s="14">
        <f>IF(AW53=0,0,AX53)</f>
        <v>0</v>
      </c>
      <c r="BA53" s="36"/>
      <c r="BB53" s="14" t="e">
        <f>((BC$3+1)-BA53/BC$6)*(100/BC$3)*(BC$7)</f>
        <v>#DIV/0!</v>
      </c>
      <c r="BC53" s="14">
        <f>IF(BA53=0,0,BB53)</f>
        <v>0</v>
      </c>
    </row>
    <row r="54" spans="1:55" outlineLevel="1" x14ac:dyDescent="0.25">
      <c r="A54" s="76">
        <f t="shared" si="0"/>
        <v>16</v>
      </c>
      <c r="B54" s="15" t="s">
        <v>347</v>
      </c>
      <c r="C54" s="14">
        <f>D54+E54</f>
        <v>50</v>
      </c>
      <c r="D54" s="25">
        <f>K54+O54+S54+W54+AA54</f>
        <v>50</v>
      </c>
      <c r="E54" s="26">
        <f>AE54+AI54+AM54+AQ54+AU54+AY54+BC54</f>
        <v>0</v>
      </c>
      <c r="F54" s="33">
        <v>1</v>
      </c>
      <c r="G54" s="34"/>
      <c r="I54" s="36"/>
      <c r="J54" s="14">
        <f>((K$3+1)-I54/K$6)*(100/K$3)*(K$7)</f>
        <v>116.66666666666667</v>
      </c>
      <c r="K54" s="14">
        <f>IF(I54=0,0,J54)</f>
        <v>0</v>
      </c>
      <c r="M54" s="36"/>
      <c r="N54" s="14">
        <f>((O$3+1)-M54/O$6)*(100/O$3)*(O$7)</f>
        <v>124.44444444444444</v>
      </c>
      <c r="O54" s="14">
        <f>IF(M54=0,0,N54)</f>
        <v>0</v>
      </c>
      <c r="P54" s="49"/>
      <c r="Q54" s="36">
        <v>22</v>
      </c>
      <c r="R54" s="14">
        <f>((S$3+1)-Q54/S$6)*(100/S$3)*(S$7)</f>
        <v>50</v>
      </c>
      <c r="S54" s="75">
        <f>IF(Q54=0,0,R54)</f>
        <v>50</v>
      </c>
      <c r="T54" s="50"/>
      <c r="U54" s="36"/>
      <c r="V54" s="14">
        <f>((W$3+1)-U54/W$6)*(100/W$3)*(W$7)</f>
        <v>124.28571428571429</v>
      </c>
      <c r="W54" s="75">
        <f>IF(U54=0,0,V54)</f>
        <v>0</v>
      </c>
      <c r="X54" s="50"/>
      <c r="Y54" s="36"/>
      <c r="Z54" s="14">
        <f>((AA$3+1)-Y54/AA$6)*(100/AA$3)*(AA$7)</f>
        <v>112.5</v>
      </c>
      <c r="AA54" s="75">
        <f>IF(Y54=0,0,Z54)</f>
        <v>0</v>
      </c>
      <c r="AC54" s="36"/>
      <c r="AD54" s="14">
        <f>((AE$3+1)-AC54/AE$6)*(100/AE$3)*(AE$7)</f>
        <v>116.11111111111113</v>
      </c>
      <c r="AE54" s="14">
        <f>IF(AC54=0,0,AD54)</f>
        <v>0</v>
      </c>
      <c r="AF54" s="49"/>
      <c r="AG54" s="36"/>
      <c r="AH54" s="14">
        <f>((AI$3+1)-AG54/AI$6)*(100/AI$3)*(AI$7)</f>
        <v>123.52941176470588</v>
      </c>
      <c r="AI54" s="14">
        <f>IF(AG54=0,0,AH54)</f>
        <v>0</v>
      </c>
      <c r="AJ54" s="49"/>
      <c r="AK54" s="36"/>
      <c r="AL54" s="14">
        <f>((AM$3+1)-AK54/AM$6)*(100/AM$3)*(AM$7)</f>
        <v>142.79999999999998</v>
      </c>
      <c r="AM54" s="14">
        <f>IF(AK54=0,0,AL54)</f>
        <v>0</v>
      </c>
      <c r="AN54" s="49"/>
      <c r="AO54" s="36"/>
      <c r="AP54" s="14">
        <f>((AQ$3+1)-AO54/AQ$6)*(100/AQ$3)*(AQ$7)</f>
        <v>105</v>
      </c>
      <c r="AQ54" s="14">
        <f>IF(AO54=0,0,AP54)</f>
        <v>0</v>
      </c>
      <c r="AR54" s="49"/>
      <c r="AS54" s="36"/>
      <c r="AT54" s="14">
        <f>((AU$3+1)-AS54/AU$6)*(100/AU$3)*(AU$7)</f>
        <v>105</v>
      </c>
      <c r="AU54" s="14">
        <f>IF(AS54=0,0,AT54)</f>
        <v>0</v>
      </c>
      <c r="AW54" s="36"/>
      <c r="AX54" s="14" t="e">
        <f>((AY$3+1)-AW54/AY$6)*(100/AY$3)*(AY$7)</f>
        <v>#DIV/0!</v>
      </c>
      <c r="AY54" s="14">
        <f>IF(AW54=0,0,AX54)</f>
        <v>0</v>
      </c>
      <c r="BA54" s="36"/>
      <c r="BB54" s="14" t="e">
        <f>((BC$3+1)-BA54/BC$6)*(100/BC$3)*(BC$7)</f>
        <v>#DIV/0!</v>
      </c>
      <c r="BC54" s="14">
        <f>IF(BA54=0,0,BB54)</f>
        <v>0</v>
      </c>
    </row>
    <row r="55" spans="1:55" outlineLevel="1" x14ac:dyDescent="0.25">
      <c r="A55" s="76">
        <f t="shared" si="0"/>
        <v>17</v>
      </c>
      <c r="B55" s="15" t="s">
        <v>320</v>
      </c>
      <c r="C55" s="14">
        <f>D55+E55</f>
        <v>43.174603174603178</v>
      </c>
      <c r="D55" s="25">
        <f>K55+O55+S55+W55+AA55</f>
        <v>43.174603174603178</v>
      </c>
      <c r="E55" s="26">
        <f>AE55+AI55+AM55+AQ55+AU55+AY55+BC55</f>
        <v>0</v>
      </c>
      <c r="F55" s="33">
        <v>1</v>
      </c>
      <c r="G55" s="34"/>
      <c r="I55" s="36"/>
      <c r="J55" s="14">
        <f>((K$3+1)-I55/K$6)*(100/K$3)*(K$7)</f>
        <v>116.66666666666667</v>
      </c>
      <c r="K55" s="14"/>
      <c r="M55" s="36">
        <v>128</v>
      </c>
      <c r="N55" s="14">
        <f>((O$3+1)-M55/O$6)*(100/O$3)*(O$7)</f>
        <v>43.174603174603178</v>
      </c>
      <c r="O55" s="14">
        <f>IF(M55=0,0,N55)</f>
        <v>43.174603174603178</v>
      </c>
      <c r="P55" s="49"/>
      <c r="Q55" s="36"/>
      <c r="R55" s="14"/>
      <c r="S55" s="75"/>
      <c r="T55" s="50"/>
      <c r="U55" s="36"/>
      <c r="V55" s="14">
        <f>((W$3+1)-U55/W$6)*(100/W$3)*(W$7)</f>
        <v>124.28571428571429</v>
      </c>
      <c r="W55" s="75">
        <f>IF(U55=0,0,V55)</f>
        <v>0</v>
      </c>
      <c r="X55" s="50"/>
      <c r="Y55" s="36"/>
      <c r="Z55" s="14">
        <f>((AA$3+1)-Y55/AA$6)*(100/AA$3)*(AA$7)</f>
        <v>112.5</v>
      </c>
      <c r="AA55" s="75">
        <f>IF(Y55=0,0,Z55)</f>
        <v>0</v>
      </c>
      <c r="AC55" s="36"/>
      <c r="AD55" s="14"/>
      <c r="AE55" s="14"/>
      <c r="AF55" s="49"/>
      <c r="AG55" s="36"/>
      <c r="AH55" s="14"/>
      <c r="AI55" s="14"/>
      <c r="AJ55" s="49"/>
      <c r="AK55" s="36"/>
      <c r="AL55" s="14"/>
      <c r="AM55" s="14"/>
      <c r="AN55" s="49"/>
      <c r="AO55" s="36"/>
      <c r="AP55" s="14">
        <f>((AQ$3+1)-AO55/AQ$6)*(100/AQ$3)*(AQ$7)</f>
        <v>105</v>
      </c>
      <c r="AQ55" s="14">
        <f>IF(AO55=0,0,AP55)</f>
        <v>0</v>
      </c>
      <c r="AR55" s="49"/>
      <c r="AS55" s="36"/>
      <c r="AT55" s="14"/>
      <c r="AU55" s="14"/>
      <c r="AW55" s="36"/>
      <c r="AX55" s="14"/>
      <c r="AY55" s="14"/>
      <c r="BA55" s="36"/>
      <c r="BB55" s="14"/>
      <c r="BC55" s="14"/>
    </row>
    <row r="56" spans="1:55" outlineLevel="1" x14ac:dyDescent="0.25">
      <c r="A56" s="76">
        <f t="shared" si="0"/>
        <v>17</v>
      </c>
      <c r="B56" s="15" t="s">
        <v>295</v>
      </c>
      <c r="C56" s="14">
        <f>D56+E56</f>
        <v>43.174603174603178</v>
      </c>
      <c r="D56" s="25">
        <f>K56+O56+S56+W56+AA56</f>
        <v>43.174603174603178</v>
      </c>
      <c r="E56" s="26">
        <f>AE56+AI56+AM56+AQ56+AU56+AY56+BC56</f>
        <v>0</v>
      </c>
      <c r="F56" s="33">
        <v>1</v>
      </c>
      <c r="G56" s="34"/>
      <c r="I56" s="36"/>
      <c r="J56" s="14">
        <f>((K$3+1)-I56/K$6)*(100/K$3)*(K$7)</f>
        <v>116.66666666666667</v>
      </c>
      <c r="K56" s="14"/>
      <c r="M56" s="36">
        <v>128</v>
      </c>
      <c r="N56" s="14">
        <f>((O$3+1)-M56/O$6)*(100/O$3)*(O$7)</f>
        <v>43.174603174603178</v>
      </c>
      <c r="O56" s="14">
        <f>IF(M56=0,0,N56)</f>
        <v>43.174603174603178</v>
      </c>
      <c r="P56" s="49"/>
      <c r="Q56" s="36"/>
      <c r="R56" s="14">
        <f>((S$3+1)-Q56/S$6)*(100/S$3)*(S$7)</f>
        <v>111.11111111111111</v>
      </c>
      <c r="S56" s="75"/>
      <c r="T56" s="50"/>
      <c r="U56" s="36"/>
      <c r="V56" s="14">
        <f>((W$3+1)-U56/W$6)*(100/W$3)*(W$7)</f>
        <v>124.28571428571429</v>
      </c>
      <c r="W56" s="75">
        <f>IF(U56=0,0,V56)</f>
        <v>0</v>
      </c>
      <c r="X56" s="50"/>
      <c r="Y56" s="36"/>
      <c r="Z56" s="14">
        <f>((AA$3+1)-Y56/AA$6)*(100/AA$3)*(AA$7)</f>
        <v>112.5</v>
      </c>
      <c r="AA56" s="75">
        <f>IF(Y56=0,0,Z56)</f>
        <v>0</v>
      </c>
      <c r="AC56" s="36"/>
      <c r="AD56" s="14">
        <f>((AE$3+1)-AC56/AE$6)*(100/AE$3)*(AE$7)</f>
        <v>116.11111111111113</v>
      </c>
      <c r="AE56" s="14">
        <f>IF(AC56=0,0,AD56)</f>
        <v>0</v>
      </c>
      <c r="AF56" s="49"/>
      <c r="AG56" s="36"/>
      <c r="AH56" s="14">
        <f>((AI$3+1)-AG56/AI$6)*(100/AI$3)*(AI$7)</f>
        <v>123.52941176470588</v>
      </c>
      <c r="AI56" s="14"/>
      <c r="AJ56" s="49"/>
      <c r="AK56" s="36"/>
      <c r="AL56" s="14">
        <f>((AM$3+1)-AK56/AM$6)*(100/AM$3)*(AM$7)</f>
        <v>142.79999999999998</v>
      </c>
      <c r="AM56" s="14"/>
      <c r="AN56" s="49"/>
      <c r="AO56" s="36"/>
      <c r="AP56" s="14">
        <f>((AQ$3+1)-AO56/AQ$6)*(100/AQ$3)*(AQ$7)</f>
        <v>105</v>
      </c>
      <c r="AQ56" s="14">
        <f>IF(AO56=0,0,AP56)</f>
        <v>0</v>
      </c>
      <c r="AR56" s="49"/>
      <c r="AS56" s="36"/>
      <c r="AT56" s="14">
        <f>((AU$3+1)-AS56/AU$6)*(100/AU$3)*(AU$7)</f>
        <v>105</v>
      </c>
      <c r="AU56" s="14">
        <f>IF(AS56=0,0,AT56)</f>
        <v>0</v>
      </c>
      <c r="AW56" s="36"/>
      <c r="AX56" s="14" t="e">
        <f>((AY$3+1)-AW56/AY$6)*(100/AY$3)*(AY$7)</f>
        <v>#DIV/0!</v>
      </c>
      <c r="AY56" s="14">
        <f>IF(AW56=0,0,AX56)</f>
        <v>0</v>
      </c>
      <c r="BA56" s="36"/>
      <c r="BB56" s="14" t="e">
        <f>((BC$3+1)-BA56/BC$6)*(100/BC$3)*(BC$7)</f>
        <v>#DIV/0!</v>
      </c>
      <c r="BC56" s="14">
        <f>IF(BA56=0,0,BB56)</f>
        <v>0</v>
      </c>
    </row>
    <row r="57" spans="1:55" outlineLevel="1" x14ac:dyDescent="0.25">
      <c r="A57" s="76">
        <f t="shared" si="0"/>
        <v>18</v>
      </c>
      <c r="B57" s="15" t="s">
        <v>347</v>
      </c>
      <c r="C57" s="14">
        <f>D57+E57</f>
        <v>34.285714285714285</v>
      </c>
      <c r="D57" s="25">
        <f>K57+O57+S57+W57+AA57</f>
        <v>34.285714285714285</v>
      </c>
      <c r="E57" s="26">
        <f>AE57+AI57+AM57+AQ57+AU57+AY57+BC57</f>
        <v>0</v>
      </c>
      <c r="F57" s="33">
        <v>1</v>
      </c>
      <c r="G57" s="34"/>
      <c r="I57" s="36"/>
      <c r="J57" s="14">
        <f>((K$3+1)-I57/K$6)*(100/K$3)*(K$7)</f>
        <v>116.66666666666667</v>
      </c>
      <c r="K57" s="14"/>
      <c r="M57" s="36"/>
      <c r="N57" s="14">
        <f>((O$3+1)-M57/O$6)*(100/O$3)*(O$7)</f>
        <v>124.44444444444444</v>
      </c>
      <c r="O57" s="14">
        <f>IF(M57=0,0,N57)</f>
        <v>0</v>
      </c>
      <c r="P57" s="49"/>
      <c r="Q57" s="36"/>
      <c r="R57" s="14"/>
      <c r="S57" s="75"/>
      <c r="T57" s="50"/>
      <c r="U57" s="36">
        <v>84</v>
      </c>
      <c r="V57" s="14">
        <f>((W$3+1)-U57/W$6)*(100/W$3)*(W$7)</f>
        <v>34.285714285714285</v>
      </c>
      <c r="W57" s="75">
        <f>IF(U57=0,0,V57)</f>
        <v>34.285714285714285</v>
      </c>
      <c r="X57" s="50"/>
      <c r="Y57" s="36"/>
      <c r="Z57" s="14">
        <f>((AA$3+1)-Y57/AA$6)*(100/AA$3)*(AA$7)</f>
        <v>112.5</v>
      </c>
      <c r="AA57" s="75">
        <f>IF(Y57=0,0,Z57)</f>
        <v>0</v>
      </c>
      <c r="AC57" s="36"/>
      <c r="AD57" s="14"/>
      <c r="AE57" s="14"/>
      <c r="AF57" s="49"/>
      <c r="AG57" s="36"/>
      <c r="AH57" s="14"/>
      <c r="AI57" s="14"/>
      <c r="AJ57" s="49"/>
      <c r="AK57" s="36"/>
      <c r="AL57" s="14"/>
      <c r="AM57" s="14"/>
      <c r="AN57" s="49"/>
      <c r="AO57" s="36"/>
      <c r="AP57" s="14">
        <f>((AQ$3+1)-AO57/AQ$6)*(100/AQ$3)*(AQ$7)</f>
        <v>105</v>
      </c>
      <c r="AQ57" s="14">
        <f>IF(AO57=0,0,AP57)</f>
        <v>0</v>
      </c>
      <c r="AR57" s="49"/>
      <c r="AS57" s="36"/>
      <c r="AT57" s="14"/>
      <c r="AU57" s="14"/>
      <c r="AW57" s="36"/>
      <c r="AX57" s="14"/>
      <c r="AY57" s="14"/>
      <c r="BA57" s="36"/>
      <c r="BB57" s="14"/>
      <c r="BC57" s="14"/>
    </row>
    <row r="58" spans="1:55" outlineLevel="1" x14ac:dyDescent="0.25">
      <c r="A58" s="76">
        <f t="shared" si="0"/>
        <v>19</v>
      </c>
      <c r="B58" s="15" t="s">
        <v>380</v>
      </c>
      <c r="C58" s="14">
        <f>D58+E58</f>
        <v>33.214285714285715</v>
      </c>
      <c r="D58" s="25">
        <f>K58+O58+S58+W58+AA58</f>
        <v>33.214285714285715</v>
      </c>
      <c r="E58" s="26">
        <f>AE58+AI58+AM58+AQ58+AU58+AY58+BC58</f>
        <v>0</v>
      </c>
      <c r="F58" s="33">
        <v>1</v>
      </c>
      <c r="G58" s="34"/>
      <c r="I58" s="36"/>
      <c r="J58" s="14">
        <f>((K$3+1)-I58/K$6)*(100/K$3)*(K$7)</f>
        <v>116.66666666666667</v>
      </c>
      <c r="K58" s="14">
        <f>IF(I58=0,0,J58)</f>
        <v>0</v>
      </c>
      <c r="M58" s="36"/>
      <c r="N58" s="14">
        <f>((O$3+1)-M58/O$6)*(100/O$3)*(O$7)</f>
        <v>124.44444444444444</v>
      </c>
      <c r="O58" s="14">
        <f>IF(M58=0,0,N58)</f>
        <v>0</v>
      </c>
      <c r="P58" s="49"/>
      <c r="Q58" s="36"/>
      <c r="R58" s="14">
        <f>((S$3+1)-Q58/S$6)*(100/S$3)*(S$7)</f>
        <v>111.11111111111111</v>
      </c>
      <c r="S58" s="75">
        <f>IF(Q58=0,0,R58)</f>
        <v>0</v>
      </c>
      <c r="T58" s="50"/>
      <c r="U58" s="36">
        <v>85</v>
      </c>
      <c r="V58" s="14">
        <f>((W$3+1)-U58/W$6)*(100/W$3)*(W$7)</f>
        <v>33.214285714285715</v>
      </c>
      <c r="W58" s="75">
        <f>IF(U58=0,0,V58)</f>
        <v>33.214285714285715</v>
      </c>
      <c r="X58" s="50"/>
      <c r="Y58" s="36"/>
      <c r="Z58" s="14">
        <f>((AA$3+1)-Y58/AA$6)*(100/AA$3)*(AA$7)</f>
        <v>112.5</v>
      </c>
      <c r="AA58" s="75">
        <f>IF(Y58=0,0,Z58)</f>
        <v>0</v>
      </c>
      <c r="AC58" s="36"/>
      <c r="AD58" s="14">
        <f>((AE$3+1)-AC58/AE$6)*(100/AE$3)*(AE$7)</f>
        <v>116.11111111111113</v>
      </c>
      <c r="AE58" s="14">
        <f>IF(AC58=0,0,AD58)</f>
        <v>0</v>
      </c>
      <c r="AF58" s="49"/>
      <c r="AG58" s="36"/>
      <c r="AH58" s="14">
        <f>((AI$3+1)-AG58/AI$6)*(100/AI$3)*(AI$7)</f>
        <v>123.52941176470588</v>
      </c>
      <c r="AI58" s="14">
        <f>IF(AG58=0,0,AH58)</f>
        <v>0</v>
      </c>
      <c r="AJ58" s="49"/>
      <c r="AK58" s="36"/>
      <c r="AL58" s="14">
        <f>((AM$3+1)-AK58/AM$6)*(100/AM$3)*(AM$7)</f>
        <v>142.79999999999998</v>
      </c>
      <c r="AM58" s="14">
        <f>IF(AK58=0,0,AL58)</f>
        <v>0</v>
      </c>
      <c r="AN58" s="49"/>
      <c r="AO58" s="36"/>
      <c r="AP58" s="14">
        <f>((AQ$3+1)-AO58/AQ$6)*(100/AQ$3)*(AQ$7)</f>
        <v>105</v>
      </c>
      <c r="AQ58" s="14">
        <f>IF(AO58=0,0,AP58)</f>
        <v>0</v>
      </c>
      <c r="AR58" s="49"/>
      <c r="AS58" s="36"/>
      <c r="AT58" s="14">
        <f>((AU$3+1)-AS58/AU$6)*(100/AU$3)*(AU$7)</f>
        <v>105</v>
      </c>
      <c r="AU58" s="14">
        <f>IF(AS58=0,0,AT58)</f>
        <v>0</v>
      </c>
      <c r="AW58" s="36"/>
      <c r="AX58" s="14" t="e">
        <f>((AY$3+1)-AW58/AY$6)*(100/AY$3)*(AY$7)</f>
        <v>#DIV/0!</v>
      </c>
      <c r="AY58" s="14">
        <f>IF(AW58=0,0,AX58)</f>
        <v>0</v>
      </c>
      <c r="BA58" s="36"/>
      <c r="BB58" s="14" t="e">
        <f>((BC$3+1)-BA58/BC$6)*(100/BC$3)*(BC$7)</f>
        <v>#DIV/0!</v>
      </c>
      <c r="BC58" s="14">
        <f>IF(BA58=0,0,BB58)</f>
        <v>0</v>
      </c>
    </row>
    <row r="59" spans="1:55" outlineLevel="1" x14ac:dyDescent="0.25">
      <c r="A59" s="76">
        <f t="shared" si="0"/>
        <v>20</v>
      </c>
      <c r="B59" s="15" t="s">
        <v>330</v>
      </c>
      <c r="C59" s="14">
        <f>D59+E59</f>
        <v>27.023809523809515</v>
      </c>
      <c r="D59" s="25">
        <f>K59+O59+S59+W59+AA59</f>
        <v>27.023809523809515</v>
      </c>
      <c r="E59" s="26">
        <f>AE59+AI59+AM59+AQ59+AU59+AY59+BC59</f>
        <v>0</v>
      </c>
      <c r="F59" s="33">
        <v>2</v>
      </c>
      <c r="G59" s="34"/>
      <c r="I59" s="36"/>
      <c r="J59" s="14">
        <f>((K$3+1)-I59/K$6)*(100/K$3)*(K$7)</f>
        <v>116.66666666666667</v>
      </c>
      <c r="K59" s="14"/>
      <c r="M59" s="36">
        <v>172</v>
      </c>
      <c r="N59" s="14">
        <f>((O$3+1)-M59/O$6)*(100/O$3)*(O$7)</f>
        <v>15.23809523809523</v>
      </c>
      <c r="O59" s="14">
        <f>IF(M59=0,0,N59)</f>
        <v>15.23809523809523</v>
      </c>
      <c r="P59" s="49"/>
      <c r="Q59" s="36"/>
      <c r="R59" s="14">
        <f>((S$3+1)-Q59/S$6)*(100/S$3)*(S$7)</f>
        <v>111.11111111111111</v>
      </c>
      <c r="S59" s="75"/>
      <c r="T59" s="50"/>
      <c r="U59" s="36">
        <v>105</v>
      </c>
      <c r="V59" s="14">
        <f>((W$3+1)-U59/W$6)*(100/W$3)*(W$7)</f>
        <v>11.785714285714285</v>
      </c>
      <c r="W59" s="75">
        <f>IF(U59=0,0,V59)</f>
        <v>11.785714285714285</v>
      </c>
      <c r="X59" s="50"/>
      <c r="Y59" s="36"/>
      <c r="Z59" s="14">
        <f>((AA$3+1)-Y59/AA$6)*(100/AA$3)*(AA$7)</f>
        <v>112.5</v>
      </c>
      <c r="AA59" s="75">
        <f>IF(Y59=0,0,Z59)</f>
        <v>0</v>
      </c>
      <c r="AC59" s="36"/>
      <c r="AD59" s="14">
        <f>((AE$3+1)-AC59/AE$6)*(100/AE$3)*(AE$7)</f>
        <v>116.11111111111113</v>
      </c>
      <c r="AE59" s="14">
        <f>IF(AC59=0,0,AD59)</f>
        <v>0</v>
      </c>
      <c r="AF59" s="49"/>
      <c r="AG59" s="36"/>
      <c r="AH59" s="14">
        <f>((AI$3+1)-AG59/AI$6)*(100/AI$3)*(AI$7)</f>
        <v>123.52941176470588</v>
      </c>
      <c r="AI59" s="14"/>
      <c r="AJ59" s="49"/>
      <c r="AK59" s="36"/>
      <c r="AL59" s="14">
        <f>((AM$3+1)-AK59/AM$6)*(100/AM$3)*(AM$7)</f>
        <v>142.79999999999998</v>
      </c>
      <c r="AM59" s="14"/>
      <c r="AN59" s="49"/>
      <c r="AO59" s="36"/>
      <c r="AP59" s="14">
        <f>((AQ$3+1)-AO59/AQ$6)*(100/AQ$3)*(AQ$7)</f>
        <v>105</v>
      </c>
      <c r="AQ59" s="14">
        <f>IF(AO59=0,0,AP59)</f>
        <v>0</v>
      </c>
      <c r="AR59" s="49"/>
      <c r="AS59" s="36"/>
      <c r="AT59" s="14">
        <f>((AU$3+1)-AS59/AU$6)*(100/AU$3)*(AU$7)</f>
        <v>105</v>
      </c>
      <c r="AU59" s="14">
        <f>IF(AS59=0,0,AT59)</f>
        <v>0</v>
      </c>
      <c r="AW59" s="36"/>
      <c r="AX59" s="14" t="e">
        <f>((AY$3+1)-AW59/AY$6)*(100/AY$3)*(AY$7)</f>
        <v>#DIV/0!</v>
      </c>
      <c r="AY59" s="14">
        <f>IF(AW59=0,0,AX59)</f>
        <v>0</v>
      </c>
      <c r="BA59" s="36"/>
      <c r="BB59" s="14" t="e">
        <f>((BC$3+1)-BA59/BC$6)*(100/BC$3)*(BC$7)</f>
        <v>#DIV/0!</v>
      </c>
      <c r="BC59" s="14">
        <f>IF(BA59=0,0,BB59)</f>
        <v>0</v>
      </c>
    </row>
    <row r="60" spans="1:55" outlineLevel="1" x14ac:dyDescent="0.25">
      <c r="A60" s="76">
        <f t="shared" si="0"/>
        <v>21</v>
      </c>
      <c r="B60" s="15" t="s">
        <v>383</v>
      </c>
      <c r="C60" s="14">
        <f>D60+E60</f>
        <v>18.214285714285715</v>
      </c>
      <c r="D60" s="25">
        <f>K60+O60+S60+W60+AA60</f>
        <v>18.214285714285715</v>
      </c>
      <c r="E60" s="26">
        <f>AE60+AI60+AM60+AQ60+AU60+AY60+BC60</f>
        <v>0</v>
      </c>
      <c r="F60" s="33">
        <v>1</v>
      </c>
      <c r="G60" s="34"/>
      <c r="I60" s="36"/>
      <c r="J60" s="14">
        <f>((K$3+1)-I60/K$6)*(100/K$3)*(K$7)</f>
        <v>116.66666666666667</v>
      </c>
      <c r="K60" s="14">
        <f>IF(I60=0,0,J60)</f>
        <v>0</v>
      </c>
      <c r="M60" s="36"/>
      <c r="N60" s="14">
        <f>((O$3+1)-M60/O$6)*(100/O$3)*(O$7)</f>
        <v>124.44444444444444</v>
      </c>
      <c r="O60" s="14">
        <f>IF(M60=0,0,N60)</f>
        <v>0</v>
      </c>
      <c r="P60" s="49"/>
      <c r="Q60" s="36"/>
      <c r="R60" s="14">
        <f>((S$3+1)-Q60/S$6)*(100/S$3)*(S$7)</f>
        <v>111.11111111111111</v>
      </c>
      <c r="S60" s="75">
        <f>IF(Q60=0,0,R60)</f>
        <v>0</v>
      </c>
      <c r="T60" s="50"/>
      <c r="U60" s="36">
        <v>99</v>
      </c>
      <c r="V60" s="14">
        <f>((W$3+1)-U60/W$6)*(100/W$3)*(W$7)</f>
        <v>18.214285714285715</v>
      </c>
      <c r="W60" s="75">
        <f>IF(U60=0,0,V60)</f>
        <v>18.214285714285715</v>
      </c>
      <c r="X60" s="50"/>
      <c r="Y60" s="36"/>
      <c r="Z60" s="14">
        <f>((AA$3+1)-Y60/AA$6)*(100/AA$3)*(AA$7)</f>
        <v>112.5</v>
      </c>
      <c r="AA60" s="75">
        <f>IF(Y60=0,0,Z60)</f>
        <v>0</v>
      </c>
      <c r="AC60" s="36"/>
      <c r="AD60" s="14">
        <f>((AE$3+1)-AC60/AE$6)*(100/AE$3)*(AE$7)</f>
        <v>116.11111111111113</v>
      </c>
      <c r="AE60" s="14">
        <f>IF(AC60=0,0,AD60)</f>
        <v>0</v>
      </c>
      <c r="AF60" s="49"/>
      <c r="AG60" s="36"/>
      <c r="AH60" s="14">
        <f>((AI$3+1)-AG60/AI$6)*(100/AI$3)*(AI$7)</f>
        <v>123.52941176470588</v>
      </c>
      <c r="AI60" s="14">
        <f>IF(AG60=0,0,AH60)</f>
        <v>0</v>
      </c>
      <c r="AJ60" s="49"/>
      <c r="AK60" s="36"/>
      <c r="AL60" s="14">
        <f>((AM$3+1)-AK60/AM$6)*(100/AM$3)*(AM$7)</f>
        <v>142.79999999999998</v>
      </c>
      <c r="AM60" s="14">
        <f>IF(AK60=0,0,AL60)</f>
        <v>0</v>
      </c>
      <c r="AN60" s="49"/>
      <c r="AO60" s="36"/>
      <c r="AP60" s="14">
        <f>((AQ$3+1)-AO60/AQ$6)*(100/AQ$3)*(AQ$7)</f>
        <v>105</v>
      </c>
      <c r="AQ60" s="14"/>
      <c r="AR60" s="49"/>
      <c r="AS60" s="36"/>
      <c r="AT60" s="14">
        <f>((AU$3+1)-AS60/AU$6)*(100/AU$3)*(AU$7)</f>
        <v>105</v>
      </c>
      <c r="AU60" s="14"/>
      <c r="AW60" s="36"/>
      <c r="AX60" s="14" t="e">
        <f>((AY$3+1)-AW60/AY$6)*(100/AY$3)*(AY$7)</f>
        <v>#DIV/0!</v>
      </c>
      <c r="AY60" s="14"/>
      <c r="BA60" s="36"/>
      <c r="BB60" s="14" t="e">
        <f>((BC$3+1)-BA60/BC$6)*(100/BC$3)*(BC$7)</f>
        <v>#DIV/0!</v>
      </c>
      <c r="BC60" s="14"/>
    </row>
    <row r="61" spans="1:55" outlineLevel="1" x14ac:dyDescent="0.25">
      <c r="A61" s="76">
        <f t="shared" si="0"/>
        <v>22</v>
      </c>
      <c r="B61" s="15" t="s">
        <v>329</v>
      </c>
      <c r="C61" s="14">
        <f>D61+E61</f>
        <v>16.666666666666668</v>
      </c>
      <c r="D61" s="25">
        <f>K61+O61+S61+W61+AA61</f>
        <v>16.666666666666668</v>
      </c>
      <c r="E61" s="26">
        <f>AE61+AI61+AM61+AQ61+AU61+AY61+BC61</f>
        <v>0</v>
      </c>
      <c r="F61" s="33">
        <v>1</v>
      </c>
      <c r="G61" s="34"/>
      <c r="I61" s="36">
        <v>18</v>
      </c>
      <c r="J61" s="14">
        <f>((K$3+1)-I61/K$6)*(100/K$3)*(K$7)</f>
        <v>16.666666666666668</v>
      </c>
      <c r="K61" s="14">
        <f>IF(I61=0,0,J61)</f>
        <v>16.666666666666668</v>
      </c>
      <c r="M61" s="36"/>
      <c r="N61" s="14">
        <f>((O$3+1)-M61/O$6)*(100/O$3)*(O$7)</f>
        <v>124.44444444444444</v>
      </c>
      <c r="O61" s="14">
        <f>IF(M61=0,0,N61)</f>
        <v>0</v>
      </c>
      <c r="P61" s="49"/>
      <c r="Q61" s="36"/>
      <c r="R61" s="14">
        <f>((S$3+1)-Q61/S$6)*(100/S$3)*(S$7)</f>
        <v>111.11111111111111</v>
      </c>
      <c r="S61" s="75"/>
      <c r="T61" s="50"/>
      <c r="U61" s="36"/>
      <c r="V61" s="14">
        <f>((W$3+1)-U61/W$6)*(100/W$3)*(W$7)</f>
        <v>124.28571428571429</v>
      </c>
      <c r="W61" s="75">
        <f>IF(U61=0,0,V61)</f>
        <v>0</v>
      </c>
      <c r="X61" s="50"/>
      <c r="Y61" s="36"/>
      <c r="Z61" s="14">
        <f>((AA$3+1)-Y61/AA$6)*(100/AA$3)*(AA$7)</f>
        <v>112.5</v>
      </c>
      <c r="AA61" s="75">
        <f>IF(Y61=0,0,Z61)</f>
        <v>0</v>
      </c>
      <c r="AC61" s="36"/>
      <c r="AD61" s="14">
        <f>((AE$3+1)-AC61/AE$6)*(100/AE$3)*(AE$7)</f>
        <v>116.11111111111113</v>
      </c>
      <c r="AE61" s="14"/>
      <c r="AF61" s="49"/>
      <c r="AG61" s="36"/>
      <c r="AH61" s="14">
        <f>((AI$3+1)-AG61/AI$6)*(100/AI$3)*(AI$7)</f>
        <v>123.52941176470588</v>
      </c>
      <c r="AI61" s="14"/>
      <c r="AJ61" s="49"/>
      <c r="AK61" s="36"/>
      <c r="AL61" s="14">
        <f>((AM$3+1)-AK61/AM$6)*(100/AM$3)*(AM$7)</f>
        <v>142.79999999999998</v>
      </c>
      <c r="AM61" s="14"/>
      <c r="AN61" s="49"/>
      <c r="AO61" s="36"/>
      <c r="AP61" s="14">
        <f>((AQ$3+1)-AO61/AQ$6)*(100/AQ$3)*(AQ$7)</f>
        <v>105</v>
      </c>
      <c r="AQ61" s="14">
        <f>IF(AO61=0,0,AP61)</f>
        <v>0</v>
      </c>
      <c r="AR61" s="49"/>
      <c r="AS61" s="36"/>
      <c r="AT61" s="14">
        <f>((AU$3+1)-AS61/AU$6)*(100/AU$3)*(AU$7)</f>
        <v>105</v>
      </c>
      <c r="AU61" s="14">
        <f>IF(AS61=0,0,AT61)</f>
        <v>0</v>
      </c>
      <c r="AW61" s="36"/>
      <c r="AX61" s="14" t="e">
        <f>((AY$3+1)-AW61/AY$6)*(100/AY$3)*(AY$7)</f>
        <v>#DIV/0!</v>
      </c>
      <c r="AY61" s="14">
        <f>IF(AW61=0,0,AX61)</f>
        <v>0</v>
      </c>
      <c r="BA61" s="36"/>
      <c r="BB61" s="14" t="e">
        <f>((BC$3+1)-BA61/BC$6)*(100/BC$3)*(BC$7)</f>
        <v>#DIV/0!</v>
      </c>
      <c r="BC61" s="14">
        <f>IF(BA61=0,0,BB61)</f>
        <v>0</v>
      </c>
    </row>
    <row r="62" spans="1:55" outlineLevel="1" x14ac:dyDescent="0.25">
      <c r="A62" s="76">
        <f t="shared" si="0"/>
        <v>22</v>
      </c>
      <c r="B62" s="15" t="s">
        <v>282</v>
      </c>
      <c r="C62" s="14">
        <f>D62+E62</f>
        <v>16.666666666666668</v>
      </c>
      <c r="D62" s="25">
        <f>K62+O62+S62+W62+AA62</f>
        <v>16.666666666666668</v>
      </c>
      <c r="E62" s="26">
        <f>AE62+AI62+AM62+AQ62+AU62+AY62+BC62</f>
        <v>0</v>
      </c>
      <c r="F62" s="33">
        <v>1</v>
      </c>
      <c r="G62" s="34"/>
      <c r="I62" s="36">
        <v>18</v>
      </c>
      <c r="J62" s="14">
        <f>((K$3+1)-I62/K$6)*(100/K$3)*(K$7)</f>
        <v>16.666666666666668</v>
      </c>
      <c r="K62" s="14">
        <f>IF(I62=0,0,J62)</f>
        <v>16.666666666666668</v>
      </c>
      <c r="M62" s="36"/>
      <c r="N62" s="14">
        <f>((O$3+1)-M62/O$6)*(100/O$3)*(O$7)</f>
        <v>124.44444444444444</v>
      </c>
      <c r="O62" s="14">
        <f>IF(M62=0,0,N62)</f>
        <v>0</v>
      </c>
      <c r="P62" s="49"/>
      <c r="Q62" s="36"/>
      <c r="R62" s="14">
        <f>((S$3+1)-Q62/S$6)*(100/S$3)*(S$7)</f>
        <v>111.11111111111111</v>
      </c>
      <c r="S62" s="75">
        <f>IF(Q62=0,0,R62)</f>
        <v>0</v>
      </c>
      <c r="T62" s="50"/>
      <c r="U62" s="36"/>
      <c r="V62" s="14">
        <f>((W$3+1)-U62/W$6)*(100/W$3)*(W$7)</f>
        <v>124.28571428571429</v>
      </c>
      <c r="W62" s="75">
        <f>IF(U62=0,0,V62)</f>
        <v>0</v>
      </c>
      <c r="X62" s="50"/>
      <c r="Y62" s="36"/>
      <c r="Z62" s="14">
        <f>((AA$3+1)-Y62/AA$6)*(100/AA$3)*(AA$7)</f>
        <v>112.5</v>
      </c>
      <c r="AA62" s="75">
        <f>IF(Y62=0,0,Z62)</f>
        <v>0</v>
      </c>
      <c r="AC62" s="36"/>
      <c r="AD62" s="14">
        <f>((AE$3+1)-AC62/AE$6)*(100/AE$3)*(AE$7)</f>
        <v>116.11111111111113</v>
      </c>
      <c r="AE62" s="14">
        <f>IF(AC62=0,0,AD62)</f>
        <v>0</v>
      </c>
      <c r="AF62" s="49"/>
      <c r="AG62" s="36"/>
      <c r="AH62" s="14">
        <f>((AI$3+1)-AG62/AI$6)*(100/AI$3)*(AI$7)</f>
        <v>123.52941176470588</v>
      </c>
      <c r="AI62" s="14">
        <f>IF(AG62=0,0,AH62)</f>
        <v>0</v>
      </c>
      <c r="AJ62" s="49"/>
      <c r="AK62" s="36"/>
      <c r="AL62" s="14">
        <f>((AM$3+1)-AK62/AM$6)*(100/AM$3)*(AM$7)</f>
        <v>142.79999999999998</v>
      </c>
      <c r="AM62" s="14">
        <f>IF(AK62=0,0,AL62)</f>
        <v>0</v>
      </c>
      <c r="AN62" s="49"/>
      <c r="AO62" s="36"/>
      <c r="AP62" s="14">
        <f>((AQ$3+1)-AO62/AQ$6)*(100/AQ$3)*(AQ$7)</f>
        <v>105</v>
      </c>
      <c r="AQ62" s="14"/>
      <c r="AR62" s="49"/>
      <c r="AS62" s="36"/>
      <c r="AT62" s="14">
        <f>((AU$3+1)-AS62/AU$6)*(100/AU$3)*(AU$7)</f>
        <v>105</v>
      </c>
      <c r="AU62" s="14"/>
      <c r="AW62" s="36"/>
      <c r="AX62" s="14" t="e">
        <f>((AY$3+1)-AW62/AY$6)*(100/AY$3)*(AY$7)</f>
        <v>#DIV/0!</v>
      </c>
      <c r="AY62" s="14"/>
      <c r="BA62" s="36"/>
      <c r="BB62" s="14" t="e">
        <f>((BC$3+1)-BA62/BC$6)*(100/BC$3)*(BC$7)</f>
        <v>#DIV/0!</v>
      </c>
      <c r="BC62" s="14"/>
    </row>
    <row r="63" spans="1:55" outlineLevel="1" x14ac:dyDescent="0.25">
      <c r="A63" s="76">
        <f t="shared" si="0"/>
        <v>23</v>
      </c>
      <c r="B63" s="15" t="s">
        <v>386</v>
      </c>
      <c r="C63" s="14">
        <f>D63+E63</f>
        <v>11.785714285714285</v>
      </c>
      <c r="D63" s="25">
        <f>K63+O63+S63+W63+AA63</f>
        <v>11.785714285714285</v>
      </c>
      <c r="E63" s="26">
        <f>AE63+AI63+AM63+AQ63+AU63+AY63+BC63</f>
        <v>0</v>
      </c>
      <c r="F63" s="33">
        <v>1</v>
      </c>
      <c r="G63" s="34"/>
      <c r="I63" s="36"/>
      <c r="J63" s="14">
        <f>((K$3+1)-I63/K$6)*(100/K$3)*(K$7)</f>
        <v>116.66666666666667</v>
      </c>
      <c r="K63" s="14">
        <f>IF(I63=0,0,J63)</f>
        <v>0</v>
      </c>
      <c r="M63" s="36"/>
      <c r="N63" s="14">
        <f>((O$3+1)-M63/O$6)*(100/O$3)*(O$7)</f>
        <v>124.44444444444444</v>
      </c>
      <c r="O63" s="14">
        <f>IF(M63=0,0,N63)</f>
        <v>0</v>
      </c>
      <c r="P63" s="49"/>
      <c r="Q63" s="36"/>
      <c r="R63" s="14">
        <f>((S$3+1)-Q63/S$6)*(100/S$3)*(S$7)</f>
        <v>111.11111111111111</v>
      </c>
      <c r="S63" s="75">
        <f>IF(Q63=0,0,R63)</f>
        <v>0</v>
      </c>
      <c r="T63" s="50"/>
      <c r="U63" s="36">
        <v>105</v>
      </c>
      <c r="V63" s="14">
        <f>((W$3+1)-U63/W$6)*(100/W$3)*(W$7)</f>
        <v>11.785714285714285</v>
      </c>
      <c r="W63" s="75">
        <f>IF(U63=0,0,V63)</f>
        <v>11.785714285714285</v>
      </c>
      <c r="X63" s="50"/>
      <c r="Y63" s="36"/>
      <c r="Z63" s="14">
        <f>((AA$3+1)-Y63/AA$6)*(100/AA$3)*(AA$7)</f>
        <v>112.5</v>
      </c>
      <c r="AA63" s="75">
        <f>IF(Y63=0,0,Z63)</f>
        <v>0</v>
      </c>
      <c r="AC63" s="36"/>
      <c r="AD63" s="14">
        <f>((AE$3+1)-AC63/AE$6)*(100/AE$3)*(AE$7)</f>
        <v>116.11111111111113</v>
      </c>
      <c r="AE63" s="14">
        <f>IF(AC63=0,0,AD63)</f>
        <v>0</v>
      </c>
      <c r="AF63" s="49"/>
      <c r="AG63" s="36"/>
      <c r="AH63" s="14">
        <f>((AI$3+1)-AG63/AI$6)*(100/AI$3)*(AI$7)</f>
        <v>123.52941176470588</v>
      </c>
      <c r="AI63" s="14">
        <f>IF(AG63=0,0,AH63)</f>
        <v>0</v>
      </c>
      <c r="AJ63" s="49"/>
      <c r="AK63" s="36"/>
      <c r="AL63" s="14">
        <f>((AM$3+1)-AK63/AM$6)*(100/AM$3)*(AM$7)</f>
        <v>142.79999999999998</v>
      </c>
      <c r="AM63" s="14">
        <f>IF(AK63=0,0,AL63)</f>
        <v>0</v>
      </c>
      <c r="AN63" s="49"/>
      <c r="AO63" s="36"/>
      <c r="AP63" s="14">
        <f>((AQ$3+1)-AO63/AQ$6)*(100/AQ$3)*(AQ$7)</f>
        <v>105</v>
      </c>
      <c r="AQ63" s="14">
        <f>IF(AO63=0,0,AP63)</f>
        <v>0</v>
      </c>
      <c r="AR63" s="49"/>
      <c r="AS63" s="36"/>
      <c r="AT63" s="14">
        <f>((AU$3+1)-AS63/AU$6)*(100/AU$3)*(AU$7)</f>
        <v>105</v>
      </c>
      <c r="AU63" s="14">
        <f>IF(AS63=0,0,AT63)</f>
        <v>0</v>
      </c>
      <c r="AW63" s="36"/>
      <c r="AX63" s="14" t="e">
        <f>((AY$3+1)-AW63/AY$6)*(100/AY$3)*(AY$7)</f>
        <v>#DIV/0!</v>
      </c>
      <c r="AY63" s="14">
        <f>IF(AW63=0,0,AX63)</f>
        <v>0</v>
      </c>
      <c r="BA63" s="36"/>
      <c r="BB63" s="14" t="e">
        <f>((BC$3+1)-BA63/BC$6)*(100/BC$3)*(BC$7)</f>
        <v>#DIV/0!</v>
      </c>
      <c r="BC63" s="14">
        <f>IF(BA63=0,0,BB63)</f>
        <v>0</v>
      </c>
    </row>
    <row r="64" spans="1:55" outlineLevel="1" x14ac:dyDescent="0.25">
      <c r="A64" s="76">
        <f t="shared" si="0"/>
        <v>24</v>
      </c>
      <c r="B64" s="15" t="s">
        <v>348</v>
      </c>
      <c r="C64" s="14">
        <f>D64+E64</f>
        <v>11.111111111111111</v>
      </c>
      <c r="D64" s="25">
        <f>K64+O64+S64+W64+AA64</f>
        <v>11.111111111111111</v>
      </c>
      <c r="E64" s="26">
        <f>AE64+AI64+AM64+AQ64+AU64+AY64+BC64</f>
        <v>0</v>
      </c>
      <c r="F64" s="33">
        <v>1</v>
      </c>
      <c r="G64" s="34"/>
      <c r="I64" s="36"/>
      <c r="J64" s="14">
        <f>((K$3+1)-I64/K$6)*(100/K$3)*(K$7)</f>
        <v>116.66666666666667</v>
      </c>
      <c r="K64" s="14">
        <f>IF(I64=0,0,J64)</f>
        <v>0</v>
      </c>
      <c r="M64" s="36"/>
      <c r="N64" s="14">
        <f>((O$3+1)-M64/O$6)*(100/O$3)*(O$7)</f>
        <v>124.44444444444444</v>
      </c>
      <c r="O64" s="14">
        <f>IF(M64=0,0,N64)</f>
        <v>0</v>
      </c>
      <c r="P64" s="49"/>
      <c r="Q64" s="36">
        <v>36</v>
      </c>
      <c r="R64" s="14">
        <f>((S$3+1)-Q64/S$6)*(100/S$3)*(S$7)</f>
        <v>11.111111111111111</v>
      </c>
      <c r="S64" s="75">
        <f>IF(Q64=0,0,R64)</f>
        <v>11.111111111111111</v>
      </c>
      <c r="T64" s="50"/>
      <c r="U64" s="36"/>
      <c r="V64" s="14">
        <f>((W$3+1)-U64/W$6)*(100/W$3)*(W$7)</f>
        <v>124.28571428571429</v>
      </c>
      <c r="W64" s="75">
        <f>IF(U64=0,0,V64)</f>
        <v>0</v>
      </c>
      <c r="X64" s="50"/>
      <c r="Y64" s="36"/>
      <c r="Z64" s="14">
        <f>((AA$3+1)-Y64/AA$6)*(100/AA$3)*(AA$7)</f>
        <v>112.5</v>
      </c>
      <c r="AA64" s="75">
        <f>IF(Y64=0,0,Z64)</f>
        <v>0</v>
      </c>
      <c r="AC64" s="36"/>
      <c r="AD64" s="14">
        <f>((AE$3+1)-AC64/AE$6)*(100/AE$3)*(AE$7)</f>
        <v>116.11111111111113</v>
      </c>
      <c r="AE64" s="14">
        <f>IF(AC64=0,0,AD64)</f>
        <v>0</v>
      </c>
      <c r="AF64" s="49"/>
      <c r="AG64" s="36"/>
      <c r="AH64" s="14">
        <f>((AI$3+1)-AG64/AI$6)*(100/AI$3)*(AI$7)</f>
        <v>123.52941176470588</v>
      </c>
      <c r="AI64" s="14">
        <f>IF(AG64=0,0,AH64)</f>
        <v>0</v>
      </c>
      <c r="AJ64" s="49"/>
      <c r="AK64" s="36"/>
      <c r="AL64" s="14">
        <f>((AM$3+1)-AK64/AM$6)*(100/AM$3)*(AM$7)</f>
        <v>142.79999999999998</v>
      </c>
      <c r="AM64" s="14">
        <f>IF(AK64=0,0,AL64)</f>
        <v>0</v>
      </c>
      <c r="AN64" s="49"/>
      <c r="AO64" s="36"/>
      <c r="AP64" s="14">
        <f>((AQ$3+1)-AO64/AQ$6)*(100/AQ$3)*(AQ$7)</f>
        <v>105</v>
      </c>
      <c r="AQ64" s="14">
        <f>IF(AO64=0,0,AP64)</f>
        <v>0</v>
      </c>
      <c r="AR64" s="49"/>
      <c r="AS64" s="36"/>
      <c r="AT64" s="14">
        <f>((AU$3+1)-AS64/AU$6)*(100/AU$3)*(AU$7)</f>
        <v>105</v>
      </c>
      <c r="AU64" s="14">
        <f>IF(AS64=0,0,AT64)</f>
        <v>0</v>
      </c>
      <c r="AW64" s="36"/>
      <c r="AX64" s="14" t="e">
        <f>((AY$3+1)-AW64/AY$6)*(100/AY$3)*(AY$7)</f>
        <v>#DIV/0!</v>
      </c>
      <c r="AY64" s="14">
        <f>IF(AW64=0,0,AX64)</f>
        <v>0</v>
      </c>
      <c r="BA64" s="36"/>
      <c r="BB64" s="14" t="e">
        <f>((BC$3+1)-BA64/BC$6)*(100/BC$3)*(BC$7)</f>
        <v>#DIV/0!</v>
      </c>
      <c r="BC64" s="14">
        <f>IF(BA64=0,0,BB64)</f>
        <v>0</v>
      </c>
    </row>
    <row r="65" spans="1:55" outlineLevel="1" x14ac:dyDescent="0.25">
      <c r="A65" s="76"/>
      <c r="B65" s="15"/>
      <c r="C65" s="14">
        <f t="shared" ref="C58:C75" si="1">D65+E65</f>
        <v>0</v>
      </c>
      <c r="D65" s="25">
        <f t="shared" ref="D58:D75" si="2">K65+O65+S65+W65+AA65</f>
        <v>0</v>
      </c>
      <c r="E65" s="26">
        <f t="shared" ref="E58:E75" si="3">AE65+AI65+AM65+AQ65+AU65+AY65+BC65</f>
        <v>0</v>
      </c>
      <c r="F65" s="33"/>
      <c r="G65" s="34"/>
      <c r="I65" s="36">
        <v>0</v>
      </c>
      <c r="J65" s="14">
        <f t="shared" ref="J58:J75" si="4">((K$3+1)-I65/K$6)*(100/K$3)*(K$7)</f>
        <v>116.66666666666667</v>
      </c>
      <c r="K65" s="14">
        <f>IF(I65=0,0,J65)</f>
        <v>0</v>
      </c>
      <c r="M65" s="36">
        <v>0</v>
      </c>
      <c r="N65" s="14">
        <f t="shared" ref="N58:N75" si="5">((O$3+1)-M65/O$6)*(100/O$3)*(O$7)</f>
        <v>124.44444444444444</v>
      </c>
      <c r="O65" s="14">
        <f t="shared" ref="O58:O75" si="6">IF(M65=0,0,N65)</f>
        <v>0</v>
      </c>
      <c r="P65" s="49"/>
      <c r="Q65" s="36"/>
      <c r="R65" s="14">
        <f>((S$3+1)-Q65/S$6)*(100/S$3)*(S$7)</f>
        <v>111.11111111111111</v>
      </c>
      <c r="S65" s="75">
        <f>IF(Q65=0,0,R65)</f>
        <v>0</v>
      </c>
      <c r="T65" s="50"/>
      <c r="U65" s="36"/>
      <c r="V65" s="14">
        <f t="shared" ref="V58:V68" si="7">((W$3+1)-U65/W$6)*(100/W$3)*(W$7)</f>
        <v>124.28571428571429</v>
      </c>
      <c r="W65" s="75">
        <f t="shared" ref="W34:W71" si="8">IF(U65=0,0,V65)</f>
        <v>0</v>
      </c>
      <c r="X65" s="50"/>
      <c r="Y65" s="36"/>
      <c r="Z65" s="14">
        <f t="shared" ref="Z58:Z75" si="9">((AA$3+1)-Y65/AA$6)*(100/AA$3)*(AA$7)</f>
        <v>112.5</v>
      </c>
      <c r="AA65" s="75">
        <f t="shared" ref="AA58:AA75" si="10">IF(Y65=0,0,Z65)</f>
        <v>0</v>
      </c>
      <c r="AC65" s="36"/>
      <c r="AD65" s="14">
        <f>((AE$3+1)-AC65/AE$6)*(100/AE$3)*(AE$7)</f>
        <v>116.11111111111113</v>
      </c>
      <c r="AE65" s="14">
        <f>IF(AC65=0,0,AD65)</f>
        <v>0</v>
      </c>
      <c r="AF65" s="49"/>
      <c r="AG65" s="36"/>
      <c r="AH65" s="14">
        <f>((AI$3+1)-AG65/AI$6)*(100/AI$3)*(AI$7)</f>
        <v>123.52941176470588</v>
      </c>
      <c r="AI65" s="14">
        <f>IF(AG65=0,0,AH65)</f>
        <v>0</v>
      </c>
      <c r="AJ65" s="49"/>
      <c r="AK65" s="36"/>
      <c r="AL65" s="14">
        <f>((AM$3+1)-AK65/AM$6)*(100/AM$3)*(AM$7)</f>
        <v>142.79999999999998</v>
      </c>
      <c r="AM65" s="14">
        <f>IF(AK65=0,0,AL65)</f>
        <v>0</v>
      </c>
      <c r="AN65" s="49"/>
      <c r="AO65" s="36"/>
      <c r="AP65" s="14">
        <f t="shared" ref="AP58:AP67" si="11">((AQ$3+1)-AO65/AQ$6)*(100/AQ$3)*(AQ$7)</f>
        <v>105</v>
      </c>
      <c r="AQ65" s="14">
        <f>IF(AO65=0,0,AP65)</f>
        <v>0</v>
      </c>
      <c r="AR65" s="49"/>
      <c r="AS65" s="36"/>
      <c r="AT65" s="14">
        <f>((AU$3+1)-AS65/AU$6)*(100/AU$3)*(AU$7)</f>
        <v>105</v>
      </c>
      <c r="AU65" s="14">
        <f>IF(AS65=0,0,AT65)</f>
        <v>0</v>
      </c>
      <c r="AW65" s="36"/>
      <c r="AX65" s="14" t="e">
        <f>((AY$3+1)-AW65/AY$6)*(100/AY$3)*(AY$7)</f>
        <v>#DIV/0!</v>
      </c>
      <c r="AY65" s="14">
        <f>IF(AW65=0,0,AX65)</f>
        <v>0</v>
      </c>
      <c r="BA65" s="36"/>
      <c r="BB65" s="14" t="e">
        <f>((BC$3+1)-BA65/BC$6)*(100/BC$3)*(BC$7)</f>
        <v>#DIV/0!</v>
      </c>
      <c r="BC65" s="14">
        <f>IF(BA65=0,0,BB65)</f>
        <v>0</v>
      </c>
    </row>
    <row r="66" spans="1:55" outlineLevel="1" x14ac:dyDescent="0.25">
      <c r="A66" s="76"/>
      <c r="B66" s="15"/>
      <c r="C66" s="14">
        <f t="shared" si="1"/>
        <v>0</v>
      </c>
      <c r="D66" s="25">
        <f t="shared" si="2"/>
        <v>0</v>
      </c>
      <c r="E66" s="26">
        <f t="shared" si="3"/>
        <v>0</v>
      </c>
      <c r="F66" s="33"/>
      <c r="G66" s="34"/>
      <c r="I66" s="36"/>
      <c r="J66" s="14">
        <f t="shared" si="4"/>
        <v>116.66666666666667</v>
      </c>
      <c r="K66" s="14"/>
      <c r="M66" s="36"/>
      <c r="N66" s="14">
        <f t="shared" si="5"/>
        <v>124.44444444444444</v>
      </c>
      <c r="O66" s="14">
        <f t="shared" si="6"/>
        <v>0</v>
      </c>
      <c r="P66" s="49"/>
      <c r="Q66" s="36"/>
      <c r="R66" s="14"/>
      <c r="S66" s="75"/>
      <c r="T66" s="50"/>
      <c r="U66" s="36"/>
      <c r="V66" s="14">
        <f t="shared" si="7"/>
        <v>124.28571428571429</v>
      </c>
      <c r="W66" s="75">
        <f t="shared" si="8"/>
        <v>0</v>
      </c>
      <c r="X66" s="50"/>
      <c r="Y66" s="36"/>
      <c r="Z66" s="14">
        <f t="shared" si="9"/>
        <v>112.5</v>
      </c>
      <c r="AA66" s="75">
        <f t="shared" si="10"/>
        <v>0</v>
      </c>
      <c r="AC66" s="36"/>
      <c r="AD66" s="14"/>
      <c r="AE66" s="14"/>
      <c r="AF66" s="49"/>
      <c r="AG66" s="36"/>
      <c r="AH66" s="14"/>
      <c r="AI66" s="14"/>
      <c r="AJ66" s="49"/>
      <c r="AK66" s="36"/>
      <c r="AL66" s="14"/>
      <c r="AM66" s="14"/>
      <c r="AN66" s="49"/>
      <c r="AO66" s="36"/>
      <c r="AP66" s="14">
        <f t="shared" si="11"/>
        <v>105</v>
      </c>
      <c r="AQ66" s="14">
        <f>IF(AO66=0,0,AP66)</f>
        <v>0</v>
      </c>
      <c r="AR66" s="49"/>
      <c r="AS66" s="36"/>
      <c r="AT66" s="14"/>
      <c r="AU66" s="14"/>
      <c r="AW66" s="36"/>
      <c r="AX66" s="14"/>
      <c r="AY66" s="14"/>
      <c r="BA66" s="36"/>
      <c r="BB66" s="14"/>
      <c r="BC66" s="14"/>
    </row>
    <row r="67" spans="1:55" outlineLevel="1" x14ac:dyDescent="0.25">
      <c r="A67" s="76"/>
      <c r="B67" s="15"/>
      <c r="C67" s="14">
        <f t="shared" si="1"/>
        <v>0</v>
      </c>
      <c r="D67" s="25">
        <f t="shared" si="2"/>
        <v>0</v>
      </c>
      <c r="E67" s="26">
        <f t="shared" si="3"/>
        <v>0</v>
      </c>
      <c r="F67" s="33"/>
      <c r="G67" s="34"/>
      <c r="I67" s="36"/>
      <c r="J67" s="14">
        <f t="shared" si="4"/>
        <v>116.66666666666667</v>
      </c>
      <c r="K67" s="14">
        <f>IF(I67=0,0,J67)</f>
        <v>0</v>
      </c>
      <c r="M67" s="36"/>
      <c r="N67" s="14">
        <f t="shared" si="5"/>
        <v>124.44444444444444</v>
      </c>
      <c r="O67" s="14">
        <f t="shared" si="6"/>
        <v>0</v>
      </c>
      <c r="P67" s="49"/>
      <c r="Q67" s="36"/>
      <c r="R67" s="14">
        <f>((S$3+1)-Q67/S$6)*(100/S$3)*(S$7)</f>
        <v>111.11111111111111</v>
      </c>
      <c r="S67" s="75">
        <f>IF(Q67=0,0,R67)</f>
        <v>0</v>
      </c>
      <c r="T67" s="50"/>
      <c r="U67" s="36"/>
      <c r="V67" s="14">
        <f t="shared" si="7"/>
        <v>124.28571428571429</v>
      </c>
      <c r="W67" s="75">
        <f t="shared" si="8"/>
        <v>0</v>
      </c>
      <c r="X67" s="50"/>
      <c r="Y67" s="36"/>
      <c r="Z67" s="14">
        <f t="shared" si="9"/>
        <v>112.5</v>
      </c>
      <c r="AA67" s="75">
        <f t="shared" si="10"/>
        <v>0</v>
      </c>
      <c r="AC67" s="36"/>
      <c r="AD67" s="14">
        <f>((AE$3+1)-AC67/AE$6)*(100/AE$3)*(AE$7)</f>
        <v>116.11111111111113</v>
      </c>
      <c r="AE67" s="14">
        <f>IF(AC67=0,0,AD67)</f>
        <v>0</v>
      </c>
      <c r="AF67" s="49"/>
      <c r="AG67" s="36"/>
      <c r="AH67" s="14">
        <f>((AI$3+1)-AG67/AI$6)*(100/AI$3)*(AI$7)</f>
        <v>123.52941176470588</v>
      </c>
      <c r="AI67" s="14">
        <f>IF(AG67=0,0,AH67)</f>
        <v>0</v>
      </c>
      <c r="AJ67" s="49"/>
      <c r="AK67" s="36"/>
      <c r="AL67" s="14">
        <f>((AM$3+1)-AK67/AM$6)*(100/AM$3)*(AM$7)</f>
        <v>142.79999999999998</v>
      </c>
      <c r="AM67" s="14">
        <f>IF(AK67=0,0,AL67)</f>
        <v>0</v>
      </c>
      <c r="AN67" s="49"/>
      <c r="AO67" s="36"/>
      <c r="AP67" s="14">
        <f t="shared" si="11"/>
        <v>105</v>
      </c>
      <c r="AQ67" s="14">
        <f>IF(AO67=0,0,AP67)</f>
        <v>0</v>
      </c>
      <c r="AR67" s="49"/>
      <c r="AS67" s="36"/>
      <c r="AT67" s="14">
        <f>((AU$3+1)-AS67/AU$6)*(100/AU$3)*(AU$7)</f>
        <v>105</v>
      </c>
      <c r="AU67" s="14">
        <f>IF(AS67=0,0,AT67)</f>
        <v>0</v>
      </c>
      <c r="AW67" s="36"/>
      <c r="AX67" s="14" t="e">
        <f>((AY$3+1)-AW67/AY$6)*(100/AY$3)*(AY$7)</f>
        <v>#DIV/0!</v>
      </c>
      <c r="AY67" s="14">
        <f>IF(AW67=0,0,AX67)</f>
        <v>0</v>
      </c>
      <c r="BA67" s="36"/>
      <c r="BB67" s="14" t="e">
        <f>((BC$3+1)-BA67/BC$6)*(100/BC$3)*(BC$7)</f>
        <v>#DIV/0!</v>
      </c>
      <c r="BC67" s="14">
        <f>IF(BA67=0,0,BB67)</f>
        <v>0</v>
      </c>
    </row>
    <row r="68" spans="1:55" outlineLevel="1" x14ac:dyDescent="0.25">
      <c r="A68" s="76"/>
      <c r="B68" s="15"/>
      <c r="C68" s="14">
        <f t="shared" si="1"/>
        <v>0</v>
      </c>
      <c r="D68" s="25">
        <f t="shared" si="2"/>
        <v>0</v>
      </c>
      <c r="E68" s="26">
        <f t="shared" si="3"/>
        <v>0</v>
      </c>
      <c r="F68" s="33"/>
      <c r="G68" s="34"/>
      <c r="I68" s="36"/>
      <c r="J68" s="14">
        <f t="shared" si="4"/>
        <v>116.66666666666667</v>
      </c>
      <c r="K68" s="14"/>
      <c r="M68" s="36"/>
      <c r="N68" s="14">
        <f t="shared" si="5"/>
        <v>124.44444444444444</v>
      </c>
      <c r="O68" s="14">
        <f t="shared" si="6"/>
        <v>0</v>
      </c>
      <c r="P68" s="49"/>
      <c r="Q68" s="36"/>
      <c r="R68" s="14"/>
      <c r="S68" s="75"/>
      <c r="T68" s="50"/>
      <c r="U68" s="36"/>
      <c r="V68" s="14">
        <f t="shared" si="7"/>
        <v>124.28571428571429</v>
      </c>
      <c r="W68" s="75">
        <f t="shared" si="8"/>
        <v>0</v>
      </c>
      <c r="X68" s="50"/>
      <c r="Y68" s="36"/>
      <c r="Z68" s="14">
        <f t="shared" si="9"/>
        <v>112.5</v>
      </c>
      <c r="AA68" s="75">
        <f t="shared" si="10"/>
        <v>0</v>
      </c>
      <c r="AC68" s="36"/>
      <c r="AD68" s="14"/>
      <c r="AE68" s="14"/>
      <c r="AF68" s="49"/>
      <c r="AG68" s="36"/>
      <c r="AH68" s="14"/>
      <c r="AI68" s="14"/>
      <c r="AJ68" s="49"/>
      <c r="AK68" s="36"/>
      <c r="AL68" s="14"/>
      <c r="AM68" s="14"/>
      <c r="AN68" s="49"/>
      <c r="AO68" s="36"/>
      <c r="AP68" s="14"/>
      <c r="AQ68" s="14"/>
      <c r="AR68" s="49"/>
      <c r="AS68" s="36"/>
      <c r="AT68" s="14"/>
      <c r="AU68" s="14"/>
      <c r="AW68" s="36"/>
      <c r="AX68" s="14"/>
      <c r="AY68" s="14"/>
      <c r="BA68" s="36"/>
      <c r="BB68" s="14"/>
      <c r="BC68" s="14"/>
    </row>
    <row r="69" spans="1:55" outlineLevel="1" x14ac:dyDescent="0.25">
      <c r="A69" s="76"/>
      <c r="B69" s="15"/>
      <c r="C69" s="14">
        <f t="shared" si="1"/>
        <v>0</v>
      </c>
      <c r="D69" s="25">
        <f t="shared" si="2"/>
        <v>0</v>
      </c>
      <c r="E69" s="26">
        <f t="shared" si="3"/>
        <v>0</v>
      </c>
      <c r="F69" s="33"/>
      <c r="G69" s="34"/>
      <c r="I69" s="36"/>
      <c r="J69" s="14">
        <f t="shared" si="4"/>
        <v>116.66666666666667</v>
      </c>
      <c r="K69" s="14">
        <f t="shared" ref="K69:K75" si="12">IF(I69=0,0,J69)</f>
        <v>0</v>
      </c>
      <c r="M69" s="36"/>
      <c r="N69" s="14">
        <f t="shared" si="5"/>
        <v>124.44444444444444</v>
      </c>
      <c r="O69" s="14">
        <f t="shared" si="6"/>
        <v>0</v>
      </c>
      <c r="P69" s="49"/>
      <c r="Q69" s="36"/>
      <c r="R69" s="14">
        <f t="shared" ref="R69:R75" si="13">((S$3+1)-Q69/S$6)*(100/S$3)*(S$7)</f>
        <v>111.11111111111111</v>
      </c>
      <c r="S69" s="75">
        <f t="shared" ref="S69:S75" si="14">IF(Q69=0,0,R69)</f>
        <v>0</v>
      </c>
      <c r="T69" s="50"/>
      <c r="U69" s="36"/>
      <c r="V69" s="14">
        <f t="shared" ref="V69:V75" si="15">((W$3+1)-U69/W$6)*(100/W$3)*(W$7)</f>
        <v>124.28571428571429</v>
      </c>
      <c r="W69" s="75">
        <f t="shared" si="8"/>
        <v>0</v>
      </c>
      <c r="X69" s="50"/>
      <c r="Y69" s="36"/>
      <c r="Z69" s="14">
        <f t="shared" si="9"/>
        <v>112.5</v>
      </c>
      <c r="AA69" s="75">
        <f t="shared" si="10"/>
        <v>0</v>
      </c>
      <c r="AC69" s="36"/>
      <c r="AD69" s="14">
        <f t="shared" ref="AD69:AD75" si="16">((AE$3+1)-AC69/AE$6)*(100/AE$3)*(AE$7)</f>
        <v>116.11111111111113</v>
      </c>
      <c r="AE69" s="14">
        <f t="shared" ref="AE69:AE75" si="17">IF(AC69=0,0,AD69)</f>
        <v>0</v>
      </c>
      <c r="AF69" s="49"/>
      <c r="AG69" s="36"/>
      <c r="AH69" s="14">
        <f t="shared" ref="AH69:AH75" si="18">((AI$3+1)-AG69/AI$6)*(100/AI$3)*(AI$7)</f>
        <v>123.52941176470588</v>
      </c>
      <c r="AI69" s="14">
        <f t="shared" ref="AI69:AI75" si="19">IF(AG69=0,0,AH69)</f>
        <v>0</v>
      </c>
      <c r="AJ69" s="49"/>
      <c r="AK69" s="36"/>
      <c r="AL69" s="14">
        <f t="shared" ref="AL69:AL75" si="20">((AM$3+1)-AK69/AM$6)*(100/AM$3)*(AM$7)</f>
        <v>142.79999999999998</v>
      </c>
      <c r="AM69" s="14">
        <f t="shared" ref="AM69:AM75" si="21">IF(AK69=0,0,AL69)</f>
        <v>0</v>
      </c>
      <c r="AN69" s="49"/>
      <c r="AO69" s="36"/>
      <c r="AP69" s="14">
        <f t="shared" ref="AP69:AP75" si="22">((AQ$3+1)-AO69/AQ$6)*(100/AQ$3)*(AQ$7)</f>
        <v>105</v>
      </c>
      <c r="AQ69" s="14"/>
      <c r="AR69" s="49"/>
      <c r="AS69" s="36"/>
      <c r="AT69" s="14">
        <f t="shared" ref="AT69:AT75" si="23">((AU$3+1)-AS69/AU$6)*(100/AU$3)*(AU$7)</f>
        <v>105</v>
      </c>
      <c r="AU69" s="14"/>
      <c r="AW69" s="36"/>
      <c r="AX69" s="14" t="e">
        <f t="shared" ref="AX69:AX75" si="24">((AY$3+1)-AW69/AY$6)*(100/AY$3)*(AY$7)</f>
        <v>#DIV/0!</v>
      </c>
      <c r="AY69" s="14"/>
      <c r="BA69" s="36"/>
      <c r="BB69" s="14" t="e">
        <f t="shared" ref="BB69:BB75" si="25">((BC$3+1)-BA69/BC$6)*(100/BC$3)*(BC$7)</f>
        <v>#DIV/0!</v>
      </c>
      <c r="BC69" s="14"/>
    </row>
    <row r="70" spans="1:55" outlineLevel="1" x14ac:dyDescent="0.25">
      <c r="A70" s="76"/>
      <c r="B70" s="15"/>
      <c r="C70" s="14">
        <f t="shared" si="1"/>
        <v>0</v>
      </c>
      <c r="D70" s="25">
        <f t="shared" si="2"/>
        <v>0</v>
      </c>
      <c r="E70" s="26">
        <f t="shared" si="3"/>
        <v>0</v>
      </c>
      <c r="F70" s="33"/>
      <c r="G70" s="34"/>
      <c r="I70" s="36"/>
      <c r="J70" s="14">
        <f t="shared" si="4"/>
        <v>116.66666666666667</v>
      </c>
      <c r="K70" s="14">
        <f t="shared" si="12"/>
        <v>0</v>
      </c>
      <c r="M70" s="36"/>
      <c r="N70" s="14">
        <f t="shared" si="5"/>
        <v>124.44444444444444</v>
      </c>
      <c r="O70" s="14">
        <f t="shared" si="6"/>
        <v>0</v>
      </c>
      <c r="P70" s="49"/>
      <c r="Q70" s="36"/>
      <c r="R70" s="14">
        <f t="shared" si="13"/>
        <v>111.11111111111111</v>
      </c>
      <c r="S70" s="75">
        <f t="shared" si="14"/>
        <v>0</v>
      </c>
      <c r="T70" s="50"/>
      <c r="U70" s="36"/>
      <c r="V70" s="14">
        <f t="shared" si="15"/>
        <v>124.28571428571429</v>
      </c>
      <c r="W70" s="75">
        <f t="shared" si="8"/>
        <v>0</v>
      </c>
      <c r="X70" s="50"/>
      <c r="Y70" s="36"/>
      <c r="Z70" s="14">
        <f t="shared" si="9"/>
        <v>112.5</v>
      </c>
      <c r="AA70" s="75">
        <f t="shared" si="10"/>
        <v>0</v>
      </c>
      <c r="AC70" s="36"/>
      <c r="AD70" s="14">
        <f t="shared" si="16"/>
        <v>116.11111111111113</v>
      </c>
      <c r="AE70" s="14">
        <f t="shared" si="17"/>
        <v>0</v>
      </c>
      <c r="AF70" s="49"/>
      <c r="AG70" s="36"/>
      <c r="AH70" s="14">
        <f t="shared" si="18"/>
        <v>123.52941176470588</v>
      </c>
      <c r="AI70" s="14">
        <f t="shared" si="19"/>
        <v>0</v>
      </c>
      <c r="AJ70" s="49"/>
      <c r="AK70" s="36"/>
      <c r="AL70" s="14">
        <f t="shared" si="20"/>
        <v>142.79999999999998</v>
      </c>
      <c r="AM70" s="14">
        <f t="shared" si="21"/>
        <v>0</v>
      </c>
      <c r="AN70" s="49"/>
      <c r="AO70" s="36"/>
      <c r="AP70" s="14">
        <f t="shared" si="22"/>
        <v>105</v>
      </c>
      <c r="AQ70" s="14">
        <f>IF(AO70=0,0,AP70)</f>
        <v>0</v>
      </c>
      <c r="AR70" s="49"/>
      <c r="AS70" s="36"/>
      <c r="AT70" s="14">
        <f t="shared" si="23"/>
        <v>105</v>
      </c>
      <c r="AU70" s="14">
        <f>IF(AS70=0,0,AT70)</f>
        <v>0</v>
      </c>
      <c r="AW70" s="36"/>
      <c r="AX70" s="14" t="e">
        <f t="shared" si="24"/>
        <v>#DIV/0!</v>
      </c>
      <c r="AY70" s="14">
        <f>IF(AW70=0,0,AX70)</f>
        <v>0</v>
      </c>
      <c r="BA70" s="36"/>
      <c r="BB70" s="14" t="e">
        <f t="shared" si="25"/>
        <v>#DIV/0!</v>
      </c>
      <c r="BC70" s="14">
        <f>IF(BA70=0,0,BB70)</f>
        <v>0</v>
      </c>
    </row>
    <row r="71" spans="1:55" outlineLevel="1" x14ac:dyDescent="0.25">
      <c r="A71" s="76"/>
      <c r="B71" s="15"/>
      <c r="C71" s="14">
        <f t="shared" si="1"/>
        <v>0</v>
      </c>
      <c r="D71" s="25">
        <f t="shared" si="2"/>
        <v>0</v>
      </c>
      <c r="E71" s="26">
        <f t="shared" si="3"/>
        <v>0</v>
      </c>
      <c r="F71" s="33"/>
      <c r="G71" s="34"/>
      <c r="I71" s="36"/>
      <c r="J71" s="14">
        <f t="shared" si="4"/>
        <v>116.66666666666667</v>
      </c>
      <c r="K71" s="14">
        <f t="shared" si="12"/>
        <v>0</v>
      </c>
      <c r="M71" s="36"/>
      <c r="N71" s="14">
        <f t="shared" si="5"/>
        <v>124.44444444444444</v>
      </c>
      <c r="O71" s="14">
        <f t="shared" si="6"/>
        <v>0</v>
      </c>
      <c r="P71" s="49"/>
      <c r="Q71" s="36"/>
      <c r="R71" s="14">
        <f t="shared" si="13"/>
        <v>111.11111111111111</v>
      </c>
      <c r="S71" s="75">
        <f t="shared" si="14"/>
        <v>0</v>
      </c>
      <c r="T71" s="50"/>
      <c r="U71" s="36"/>
      <c r="V71" s="14">
        <f t="shared" si="15"/>
        <v>124.28571428571429</v>
      </c>
      <c r="W71" s="75">
        <f t="shared" si="8"/>
        <v>0</v>
      </c>
      <c r="X71" s="50"/>
      <c r="Y71" s="36"/>
      <c r="Z71" s="14">
        <f t="shared" si="9"/>
        <v>112.5</v>
      </c>
      <c r="AA71" s="75">
        <f t="shared" si="10"/>
        <v>0</v>
      </c>
      <c r="AC71" s="36"/>
      <c r="AD71" s="14">
        <f t="shared" si="16"/>
        <v>116.11111111111113</v>
      </c>
      <c r="AE71" s="14">
        <f t="shared" si="17"/>
        <v>0</v>
      </c>
      <c r="AF71" s="49"/>
      <c r="AG71" s="36"/>
      <c r="AH71" s="14">
        <f t="shared" si="18"/>
        <v>123.52941176470588</v>
      </c>
      <c r="AI71" s="14">
        <f t="shared" si="19"/>
        <v>0</v>
      </c>
      <c r="AJ71" s="49"/>
      <c r="AK71" s="36"/>
      <c r="AL71" s="14">
        <f t="shared" si="20"/>
        <v>142.79999999999998</v>
      </c>
      <c r="AM71" s="14">
        <f t="shared" si="21"/>
        <v>0</v>
      </c>
      <c r="AN71" s="49"/>
      <c r="AO71" s="36"/>
      <c r="AP71" s="14">
        <f t="shared" si="22"/>
        <v>105</v>
      </c>
      <c r="AQ71" s="14">
        <f>IF(AO71=0,0,AP71)</f>
        <v>0</v>
      </c>
      <c r="AR71" s="49"/>
      <c r="AS71" s="36"/>
      <c r="AT71" s="14">
        <f t="shared" si="23"/>
        <v>105</v>
      </c>
      <c r="AU71" s="14">
        <f>IF(AS71=0,0,AT71)</f>
        <v>0</v>
      </c>
      <c r="AW71" s="36"/>
      <c r="AX71" s="14" t="e">
        <f t="shared" si="24"/>
        <v>#DIV/0!</v>
      </c>
      <c r="AY71" s="14">
        <f>IF(AW71=0,0,AX71)</f>
        <v>0</v>
      </c>
      <c r="BA71" s="36"/>
      <c r="BB71" s="14" t="e">
        <f t="shared" si="25"/>
        <v>#DIV/0!</v>
      </c>
      <c r="BC71" s="14">
        <f>IF(BA71=0,0,BB71)</f>
        <v>0</v>
      </c>
    </row>
    <row r="72" spans="1:55" outlineLevel="1" x14ac:dyDescent="0.25">
      <c r="A72" s="76"/>
      <c r="B72" s="15"/>
      <c r="C72" s="14">
        <f t="shared" si="1"/>
        <v>0</v>
      </c>
      <c r="D72" s="25">
        <f t="shared" si="2"/>
        <v>0</v>
      </c>
      <c r="E72" s="26">
        <f t="shared" si="3"/>
        <v>0</v>
      </c>
      <c r="F72" s="33"/>
      <c r="G72" s="34"/>
      <c r="I72" s="36">
        <v>0</v>
      </c>
      <c r="J72" s="14">
        <f t="shared" si="4"/>
        <v>116.66666666666667</v>
      </c>
      <c r="K72" s="14">
        <f t="shared" si="12"/>
        <v>0</v>
      </c>
      <c r="M72" s="36">
        <v>0</v>
      </c>
      <c r="N72" s="14">
        <f t="shared" si="5"/>
        <v>124.44444444444444</v>
      </c>
      <c r="O72" s="14">
        <f t="shared" si="6"/>
        <v>0</v>
      </c>
      <c r="P72" s="49"/>
      <c r="Q72" s="36"/>
      <c r="R72" s="14">
        <f t="shared" si="13"/>
        <v>111.11111111111111</v>
      </c>
      <c r="S72" s="75">
        <f t="shared" si="14"/>
        <v>0</v>
      </c>
      <c r="T72" s="50"/>
      <c r="U72" s="36"/>
      <c r="V72" s="14">
        <f t="shared" si="15"/>
        <v>124.28571428571429</v>
      </c>
      <c r="W72" s="75">
        <f t="shared" ref="W69:W75" si="26">IF(U72=0,0,V72)</f>
        <v>0</v>
      </c>
      <c r="X72" s="50"/>
      <c r="Y72" s="36"/>
      <c r="Z72" s="14">
        <f t="shared" si="9"/>
        <v>112.5</v>
      </c>
      <c r="AA72" s="75">
        <f t="shared" si="10"/>
        <v>0</v>
      </c>
      <c r="AC72" s="36"/>
      <c r="AD72" s="14">
        <f t="shared" si="16"/>
        <v>116.11111111111113</v>
      </c>
      <c r="AE72" s="14">
        <f t="shared" si="17"/>
        <v>0</v>
      </c>
      <c r="AF72" s="49"/>
      <c r="AG72" s="36"/>
      <c r="AH72" s="14">
        <f t="shared" si="18"/>
        <v>123.52941176470588</v>
      </c>
      <c r="AI72" s="14">
        <f t="shared" si="19"/>
        <v>0</v>
      </c>
      <c r="AJ72" s="49"/>
      <c r="AK72" s="36"/>
      <c r="AL72" s="14">
        <f t="shared" si="20"/>
        <v>142.79999999999998</v>
      </c>
      <c r="AM72" s="14">
        <f t="shared" si="21"/>
        <v>0</v>
      </c>
      <c r="AN72" s="49"/>
      <c r="AO72" s="36"/>
      <c r="AP72" s="14">
        <f t="shared" si="22"/>
        <v>105</v>
      </c>
      <c r="AQ72" s="14">
        <f>IF(AO72=0,0,AP72)</f>
        <v>0</v>
      </c>
      <c r="AR72" s="49"/>
      <c r="AS72" s="36"/>
      <c r="AT72" s="14">
        <f t="shared" si="23"/>
        <v>105</v>
      </c>
      <c r="AU72" s="14">
        <f>IF(AS72=0,0,AT72)</f>
        <v>0</v>
      </c>
      <c r="AW72" s="36"/>
      <c r="AX72" s="14" t="e">
        <f t="shared" si="24"/>
        <v>#DIV/0!</v>
      </c>
      <c r="AY72" s="14">
        <f>IF(AW72=0,0,AX72)</f>
        <v>0</v>
      </c>
      <c r="BA72" s="36"/>
      <c r="BB72" s="14" t="e">
        <f t="shared" si="25"/>
        <v>#DIV/0!</v>
      </c>
      <c r="BC72" s="14">
        <f>IF(BA72=0,0,BB72)</f>
        <v>0</v>
      </c>
    </row>
    <row r="73" spans="1:55" outlineLevel="1" x14ac:dyDescent="0.25">
      <c r="A73" s="76"/>
      <c r="B73" s="15"/>
      <c r="C73" s="14">
        <f t="shared" si="1"/>
        <v>0</v>
      </c>
      <c r="D73" s="25">
        <f t="shared" si="2"/>
        <v>0</v>
      </c>
      <c r="E73" s="26">
        <f t="shared" si="3"/>
        <v>0</v>
      </c>
      <c r="F73" s="33"/>
      <c r="G73" s="34"/>
      <c r="I73" s="36"/>
      <c r="J73" s="14">
        <f t="shared" si="4"/>
        <v>116.66666666666667</v>
      </c>
      <c r="K73" s="14">
        <f t="shared" si="12"/>
        <v>0</v>
      </c>
      <c r="M73" s="36"/>
      <c r="N73" s="14">
        <f t="shared" si="5"/>
        <v>124.44444444444444</v>
      </c>
      <c r="O73" s="14">
        <f t="shared" si="6"/>
        <v>0</v>
      </c>
      <c r="P73" s="49"/>
      <c r="Q73" s="36"/>
      <c r="R73" s="14">
        <f t="shared" si="13"/>
        <v>111.11111111111111</v>
      </c>
      <c r="S73" s="75">
        <f t="shared" si="14"/>
        <v>0</v>
      </c>
      <c r="T73" s="50"/>
      <c r="U73" s="36"/>
      <c r="V73" s="14">
        <f t="shared" si="15"/>
        <v>124.28571428571429</v>
      </c>
      <c r="W73" s="75">
        <f t="shared" si="26"/>
        <v>0</v>
      </c>
      <c r="X73" s="50"/>
      <c r="Y73" s="36"/>
      <c r="Z73" s="14">
        <f t="shared" si="9"/>
        <v>112.5</v>
      </c>
      <c r="AA73" s="75">
        <f t="shared" si="10"/>
        <v>0</v>
      </c>
      <c r="AC73" s="36"/>
      <c r="AD73" s="14">
        <f t="shared" si="16"/>
        <v>116.11111111111113</v>
      </c>
      <c r="AE73" s="14">
        <f t="shared" si="17"/>
        <v>0</v>
      </c>
      <c r="AF73" s="49"/>
      <c r="AG73" s="36"/>
      <c r="AH73" s="14">
        <f t="shared" si="18"/>
        <v>123.52941176470588</v>
      </c>
      <c r="AI73" s="14">
        <f t="shared" si="19"/>
        <v>0</v>
      </c>
      <c r="AJ73" s="49"/>
      <c r="AK73" s="36"/>
      <c r="AL73" s="14">
        <f t="shared" si="20"/>
        <v>142.79999999999998</v>
      </c>
      <c r="AM73" s="14">
        <f t="shared" si="21"/>
        <v>0</v>
      </c>
      <c r="AN73" s="49"/>
      <c r="AO73" s="36"/>
      <c r="AP73" s="14">
        <f t="shared" si="22"/>
        <v>105</v>
      </c>
      <c r="AQ73" s="14">
        <f>IF(AO73=0,0,AP73)</f>
        <v>0</v>
      </c>
      <c r="AR73" s="49"/>
      <c r="AS73" s="36"/>
      <c r="AT73" s="14">
        <f t="shared" si="23"/>
        <v>105</v>
      </c>
      <c r="AU73" s="14">
        <f>IF(AS73=0,0,AT73)</f>
        <v>0</v>
      </c>
      <c r="AW73" s="36"/>
      <c r="AX73" s="14" t="e">
        <f t="shared" si="24"/>
        <v>#DIV/0!</v>
      </c>
      <c r="AY73" s="14">
        <f>IF(AW73=0,0,AX73)</f>
        <v>0</v>
      </c>
      <c r="BA73" s="36"/>
      <c r="BB73" s="14" t="e">
        <f t="shared" si="25"/>
        <v>#DIV/0!</v>
      </c>
      <c r="BC73" s="14">
        <f>IF(BA73=0,0,BB73)</f>
        <v>0</v>
      </c>
    </row>
    <row r="74" spans="1:55" outlineLevel="1" x14ac:dyDescent="0.25">
      <c r="A74" s="76"/>
      <c r="B74" s="15"/>
      <c r="C74" s="14">
        <f t="shared" si="1"/>
        <v>0</v>
      </c>
      <c r="D74" s="25">
        <f t="shared" si="2"/>
        <v>0</v>
      </c>
      <c r="E74" s="26">
        <f t="shared" si="3"/>
        <v>0</v>
      </c>
      <c r="F74" s="33"/>
      <c r="G74" s="34"/>
      <c r="I74" s="36"/>
      <c r="J74" s="14">
        <f t="shared" si="4"/>
        <v>116.66666666666667</v>
      </c>
      <c r="K74" s="14">
        <f t="shared" si="12"/>
        <v>0</v>
      </c>
      <c r="M74" s="36"/>
      <c r="N74" s="14">
        <f t="shared" si="5"/>
        <v>124.44444444444444</v>
      </c>
      <c r="O74" s="14">
        <f t="shared" si="6"/>
        <v>0</v>
      </c>
      <c r="P74" s="49"/>
      <c r="Q74" s="36"/>
      <c r="R74" s="14">
        <f t="shared" si="13"/>
        <v>111.11111111111111</v>
      </c>
      <c r="S74" s="75">
        <f t="shared" si="14"/>
        <v>0</v>
      </c>
      <c r="T74" s="50"/>
      <c r="U74" s="36"/>
      <c r="V74" s="14">
        <f t="shared" si="15"/>
        <v>124.28571428571429</v>
      </c>
      <c r="W74" s="75">
        <f t="shared" si="26"/>
        <v>0</v>
      </c>
      <c r="X74" s="50"/>
      <c r="Y74" s="36"/>
      <c r="Z74" s="14">
        <f t="shared" si="9"/>
        <v>112.5</v>
      </c>
      <c r="AA74" s="75">
        <f t="shared" si="10"/>
        <v>0</v>
      </c>
      <c r="AC74" s="36"/>
      <c r="AD74" s="14">
        <f t="shared" si="16"/>
        <v>116.11111111111113</v>
      </c>
      <c r="AE74" s="14">
        <f t="shared" si="17"/>
        <v>0</v>
      </c>
      <c r="AF74" s="49"/>
      <c r="AG74" s="36"/>
      <c r="AH74" s="14">
        <f t="shared" si="18"/>
        <v>123.52941176470588</v>
      </c>
      <c r="AI74" s="14">
        <f t="shared" si="19"/>
        <v>0</v>
      </c>
      <c r="AJ74" s="49"/>
      <c r="AK74" s="36"/>
      <c r="AL74" s="14">
        <f t="shared" si="20"/>
        <v>142.79999999999998</v>
      </c>
      <c r="AM74" s="14">
        <f t="shared" si="21"/>
        <v>0</v>
      </c>
      <c r="AN74" s="49"/>
      <c r="AO74" s="36"/>
      <c r="AP74" s="14">
        <f t="shared" si="22"/>
        <v>105</v>
      </c>
      <c r="AQ74" s="14"/>
      <c r="AR74" s="49"/>
      <c r="AS74" s="36"/>
      <c r="AT74" s="14">
        <f t="shared" si="23"/>
        <v>105</v>
      </c>
      <c r="AU74" s="14"/>
      <c r="AW74" s="36"/>
      <c r="AX74" s="14" t="e">
        <f t="shared" si="24"/>
        <v>#DIV/0!</v>
      </c>
      <c r="AY74" s="14"/>
      <c r="BA74" s="36"/>
      <c r="BB74" s="14" t="e">
        <f t="shared" si="25"/>
        <v>#DIV/0!</v>
      </c>
      <c r="BC74" s="14"/>
    </row>
    <row r="75" spans="1:55" outlineLevel="1" x14ac:dyDescent="0.25">
      <c r="A75" s="76"/>
      <c r="B75" s="15"/>
      <c r="C75" s="14">
        <f t="shared" si="1"/>
        <v>0</v>
      </c>
      <c r="D75" s="25">
        <f t="shared" si="2"/>
        <v>0</v>
      </c>
      <c r="E75" s="26">
        <f t="shared" si="3"/>
        <v>0</v>
      </c>
      <c r="F75" s="33"/>
      <c r="G75" s="34"/>
      <c r="I75" s="36"/>
      <c r="J75" s="14">
        <f t="shared" si="4"/>
        <v>116.66666666666667</v>
      </c>
      <c r="K75" s="14">
        <f t="shared" si="12"/>
        <v>0</v>
      </c>
      <c r="M75" s="36"/>
      <c r="N75" s="14">
        <f t="shared" si="5"/>
        <v>124.44444444444444</v>
      </c>
      <c r="O75" s="14">
        <f t="shared" si="6"/>
        <v>0</v>
      </c>
      <c r="P75" s="49"/>
      <c r="Q75" s="36"/>
      <c r="R75" s="14">
        <f t="shared" si="13"/>
        <v>111.11111111111111</v>
      </c>
      <c r="S75" s="75">
        <f t="shared" si="14"/>
        <v>0</v>
      </c>
      <c r="T75" s="50"/>
      <c r="U75" s="36"/>
      <c r="V75" s="14">
        <f t="shared" si="15"/>
        <v>124.28571428571429</v>
      </c>
      <c r="W75" s="75">
        <f t="shared" si="26"/>
        <v>0</v>
      </c>
      <c r="X75" s="50"/>
      <c r="Y75" s="36"/>
      <c r="Z75" s="14">
        <f t="shared" si="9"/>
        <v>112.5</v>
      </c>
      <c r="AA75" s="75">
        <f t="shared" si="10"/>
        <v>0</v>
      </c>
      <c r="AC75" s="36"/>
      <c r="AD75" s="14">
        <f t="shared" si="16"/>
        <v>116.11111111111113</v>
      </c>
      <c r="AE75" s="14">
        <f t="shared" si="17"/>
        <v>0</v>
      </c>
      <c r="AF75" s="49"/>
      <c r="AG75" s="36"/>
      <c r="AH75" s="14">
        <f t="shared" si="18"/>
        <v>123.52941176470588</v>
      </c>
      <c r="AI75" s="14">
        <f t="shared" si="19"/>
        <v>0</v>
      </c>
      <c r="AJ75" s="49"/>
      <c r="AK75" s="36"/>
      <c r="AL75" s="14">
        <f t="shared" si="20"/>
        <v>142.79999999999998</v>
      </c>
      <c r="AM75" s="14">
        <f t="shared" si="21"/>
        <v>0</v>
      </c>
      <c r="AN75" s="49"/>
      <c r="AO75" s="36"/>
      <c r="AP75" s="14">
        <f t="shared" si="22"/>
        <v>105</v>
      </c>
      <c r="AQ75" s="14">
        <f>IF(AO75=0,0,AP75)</f>
        <v>0</v>
      </c>
      <c r="AR75" s="49"/>
      <c r="AS75" s="36"/>
      <c r="AT75" s="14">
        <f t="shared" si="23"/>
        <v>105</v>
      </c>
      <c r="AU75" s="14">
        <f>IF(AS75=0,0,AT75)</f>
        <v>0</v>
      </c>
      <c r="AW75" s="36"/>
      <c r="AX75" s="14" t="e">
        <f t="shared" si="24"/>
        <v>#DIV/0!</v>
      </c>
      <c r="AY75" s="14">
        <f>IF(AW75=0,0,AX75)</f>
        <v>0</v>
      </c>
      <c r="BA75" s="36"/>
      <c r="BB75" s="14" t="e">
        <f t="shared" si="25"/>
        <v>#DIV/0!</v>
      </c>
      <c r="BC75" s="14">
        <f>IF(BA75=0,0,BB75)</f>
        <v>0</v>
      </c>
    </row>
    <row r="77" spans="1:55" ht="102" customHeight="1" x14ac:dyDescent="0.25">
      <c r="B77" s="83" t="s">
        <v>147</v>
      </c>
      <c r="C77" s="83" t="s">
        <v>273</v>
      </c>
      <c r="D77" s="83"/>
      <c r="E77" s="83"/>
      <c r="F77" s="6"/>
      <c r="G77" s="6"/>
      <c r="K77" s="16"/>
      <c r="O77" s="16"/>
      <c r="P77" s="16"/>
    </row>
    <row r="78" spans="1:55" ht="157.5" customHeight="1" x14ac:dyDescent="0.25">
      <c r="B78" s="83"/>
      <c r="C78" s="83"/>
      <c r="D78" s="83"/>
      <c r="E78" s="83"/>
      <c r="F78" s="6"/>
      <c r="G78" s="6"/>
    </row>
    <row r="79" spans="1:55" x14ac:dyDescent="0.25">
      <c r="B79" s="8"/>
      <c r="C79" s="8"/>
      <c r="D79" s="8"/>
      <c r="E79" s="6"/>
      <c r="F79" s="6"/>
      <c r="G79" s="6"/>
    </row>
    <row r="80" spans="1:55" ht="27" customHeight="1" x14ac:dyDescent="0.25">
      <c r="B80" s="79" t="s">
        <v>149</v>
      </c>
      <c r="C80" s="79"/>
      <c r="D80" s="79"/>
      <c r="E80" s="11" t="s">
        <v>4</v>
      </c>
      <c r="F80" s="30"/>
      <c r="G80" s="30"/>
    </row>
    <row r="81" spans="2:7" ht="27" customHeight="1" x14ac:dyDescent="0.25">
      <c r="B81" s="78" t="s">
        <v>152</v>
      </c>
      <c r="C81" s="78"/>
      <c r="D81" s="78"/>
      <c r="E81" s="9">
        <v>0.5</v>
      </c>
      <c r="F81" s="31"/>
      <c r="G81" s="31"/>
    </row>
    <row r="82" spans="2:7" ht="27" customHeight="1" x14ac:dyDescent="0.25">
      <c r="B82" s="78" t="s">
        <v>160</v>
      </c>
      <c r="C82" s="78"/>
      <c r="D82" s="78"/>
      <c r="E82" s="9">
        <v>0.5</v>
      </c>
      <c r="F82" s="31"/>
      <c r="G82" s="31"/>
    </row>
    <row r="83" spans="2:7" ht="27" customHeight="1" x14ac:dyDescent="0.25">
      <c r="B83" s="78" t="s">
        <v>150</v>
      </c>
      <c r="C83" s="78"/>
      <c r="D83" s="78"/>
      <c r="E83" s="9">
        <v>1</v>
      </c>
      <c r="F83" s="31"/>
      <c r="G83" s="31"/>
    </row>
    <row r="84" spans="2:7" ht="27" customHeight="1" x14ac:dyDescent="0.25">
      <c r="B84" s="78" t="s">
        <v>153</v>
      </c>
      <c r="C84" s="78"/>
      <c r="D84" s="78"/>
      <c r="E84" s="9">
        <v>1</v>
      </c>
      <c r="F84" s="31"/>
      <c r="G84" s="31"/>
    </row>
    <row r="85" spans="2:7" ht="27" customHeight="1" x14ac:dyDescent="0.25">
      <c r="B85" s="78" t="s">
        <v>154</v>
      </c>
      <c r="C85" s="78"/>
      <c r="D85" s="78"/>
      <c r="E85" s="9">
        <v>1</v>
      </c>
      <c r="F85" s="31"/>
      <c r="G85" s="31"/>
    </row>
    <row r="86" spans="2:7" ht="27" customHeight="1" x14ac:dyDescent="0.25">
      <c r="B86" s="78" t="s">
        <v>155</v>
      </c>
      <c r="C86" s="78"/>
      <c r="D86" s="78"/>
      <c r="E86" s="9">
        <v>1.1000000000000001</v>
      </c>
      <c r="F86" s="31"/>
      <c r="G86" s="31"/>
    </row>
    <row r="87" spans="2:7" ht="27" customHeight="1" x14ac:dyDescent="0.25">
      <c r="B87" s="78" t="s">
        <v>156</v>
      </c>
      <c r="C87" s="78"/>
      <c r="D87" s="78"/>
      <c r="E87" s="9">
        <v>1.2</v>
      </c>
      <c r="F87" s="31"/>
      <c r="G87" s="31"/>
    </row>
    <row r="88" spans="2:7" ht="27" customHeight="1" x14ac:dyDescent="0.25">
      <c r="B88" s="78" t="s">
        <v>157</v>
      </c>
      <c r="C88" s="78"/>
      <c r="D88" s="78"/>
      <c r="E88" s="9">
        <v>1.2</v>
      </c>
      <c r="F88" s="31"/>
      <c r="G88" s="31"/>
    </row>
    <row r="89" spans="2:7" ht="27" customHeight="1" x14ac:dyDescent="0.25">
      <c r="B89" s="78" t="s">
        <v>158</v>
      </c>
      <c r="C89" s="78"/>
      <c r="D89" s="78"/>
      <c r="E89" s="9">
        <v>1.3</v>
      </c>
      <c r="F89" s="31"/>
      <c r="G89" s="31"/>
    </row>
    <row r="90" spans="2:7" ht="27" customHeight="1" x14ac:dyDescent="0.25">
      <c r="B90" s="78" t="s">
        <v>159</v>
      </c>
      <c r="C90" s="78"/>
      <c r="D90" s="78"/>
      <c r="E90" s="10">
        <v>1.4</v>
      </c>
      <c r="F90" s="32"/>
      <c r="G90" s="32"/>
    </row>
    <row r="91" spans="2:7" ht="51.75" customHeight="1" x14ac:dyDescent="0.25">
      <c r="B91" s="80" t="s">
        <v>151</v>
      </c>
      <c r="C91" s="80"/>
      <c r="D91" s="80"/>
      <c r="E91" s="80"/>
      <c r="F91" s="7"/>
      <c r="G91" s="7"/>
    </row>
  </sheetData>
  <sortState xmlns:xlrd2="http://schemas.microsoft.com/office/spreadsheetml/2017/richdata2" ref="A32:BC64">
    <sortCondition descending="1" ref="C32:C64"/>
  </sortState>
  <mergeCells count="27">
    <mergeCell ref="AW2:AY2"/>
    <mergeCell ref="BA2:BC2"/>
    <mergeCell ref="AS2:AU2"/>
    <mergeCell ref="AK2:AM2"/>
    <mergeCell ref="AO2:AQ2"/>
    <mergeCell ref="AC2:AE2"/>
    <mergeCell ref="AG2:AI2"/>
    <mergeCell ref="B77:B78"/>
    <mergeCell ref="C77:E78"/>
    <mergeCell ref="Q2:S2"/>
    <mergeCell ref="U2:W2"/>
    <mergeCell ref="Y2:AA2"/>
    <mergeCell ref="I2:K2"/>
    <mergeCell ref="A2:G7"/>
    <mergeCell ref="M2:O2"/>
    <mergeCell ref="B88:D88"/>
    <mergeCell ref="B89:D89"/>
    <mergeCell ref="B90:D90"/>
    <mergeCell ref="B80:D80"/>
    <mergeCell ref="B91:E91"/>
    <mergeCell ref="B81:D81"/>
    <mergeCell ref="B82:D82"/>
    <mergeCell ref="B83:D83"/>
    <mergeCell ref="B84:D84"/>
    <mergeCell ref="B85:D85"/>
    <mergeCell ref="B86:D86"/>
    <mergeCell ref="B87:D87"/>
  </mergeCells>
  <phoneticPr fontId="9" type="noConversion"/>
  <conditionalFormatting sqref="I10:I29 M10:M29 Q10:Q29 U10:U29 Y10:Y29 AC10:AC29 AG10:AG29 AK10:AK29 AO10:AO29 AS10:AS29 AW10:AW29 BA10:BA29">
    <cfRule type="cellIs" dxfId="39" priority="21" operator="greaterThan">
      <formula>0</formula>
    </cfRule>
  </conditionalFormatting>
  <conditionalFormatting sqref="I32:I75 Q32:Q75 U32:U75 Y32:Y75 AC32:AC75 AG32:AG75 AK32:AK75 AO32:AO75 AS32:AS75 AW32:AW75 BA32:BA75">
    <cfRule type="cellIs" dxfId="38" priority="20" operator="greaterThan">
      <formula>0</formula>
    </cfRule>
  </conditionalFormatting>
  <conditionalFormatting sqref="K10:K29 O10:P29 S10:T29 AA10:AA29 AE10:AF29 AI10:AJ29 AM10:AN29 AQ10:AR29 AU10:AU29 AY10:AY29 BC10:BC29 K32:K75 O32:P75 S32:T75 AA32:AA75 AE32:AF75 AI32:AJ75 AM32:AN75 AQ32:AR75 AU32:AU75 AY32:AY75 BC32:BC75 W10:X29 W32:X75">
    <cfRule type="cellIs" dxfId="37" priority="60" operator="greaterThan">
      <formula>0</formula>
    </cfRule>
  </conditionalFormatting>
  <conditionalFormatting sqref="M32:M75">
    <cfRule type="cellIs" dxfId="36" priority="1" operator="greaterThan">
      <formula>0</formula>
    </cfRule>
  </conditionalFormatting>
  <pageMargins left="0.7" right="0.7" top="0.78740157499999996" bottom="0.78740157499999996" header="0.3" footer="0.3"/>
  <pageSetup paperSize="8" scale="54" orientation="landscape" horizont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23D93E-D148-4EA4-8757-5808B2CB3907}">
          <x14:formula1>
            <xm:f>Namen!$F$2:$F$150</xm:f>
          </x14:formula1>
          <xm:sqref>B32:B75</xm:sqref>
        </x14:dataValidation>
        <x14:dataValidation type="list" allowBlank="1" showInputMessage="1" showErrorMessage="1" xr:uid="{31F8E54C-16C5-462D-AFB9-8F4E6ED3E21D}">
          <x14:formula1>
            <xm:f>Namen!$A$2:$A$109</xm:f>
          </x14:formula1>
          <xm:sqref>B10:B30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8024-5A84-455E-8FD8-53BFDF683569}">
  <sheetPr>
    <pageSetUpPr fitToPage="1"/>
  </sheetPr>
  <dimension ref="A1:T58"/>
  <sheetViews>
    <sheetView showZeros="0"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5" outlineLevelCol="1" x14ac:dyDescent="0.25"/>
  <cols>
    <col min="1" max="1" width="6" style="3" customWidth="1"/>
    <col min="2" max="2" width="54" style="3" customWidth="1"/>
    <col min="3" max="3" width="11.42578125" style="4"/>
    <col min="4" max="4" width="11.5703125" style="3" hidden="1" customWidth="1" outlineLevel="1"/>
    <col min="5" max="5" width="2.7109375" customWidth="1" collapsed="1"/>
    <col min="6" max="6" width="9.7109375" style="4" customWidth="1"/>
    <col min="7" max="7" width="9.7109375" style="4" customWidth="1" outlineLevel="1"/>
    <col min="8" max="8" width="9.7109375" style="4" customWidth="1"/>
    <col min="9" max="9" width="2.7109375" customWidth="1"/>
    <col min="10" max="10" width="9.7109375" style="4" customWidth="1"/>
    <col min="11" max="11" width="9.7109375" style="4" customWidth="1" outlineLevel="1"/>
    <col min="12" max="12" width="9.7109375" style="4" customWidth="1"/>
    <col min="13" max="13" width="2.7109375" customWidth="1"/>
    <col min="14" max="14" width="9.7109375" style="4" customWidth="1"/>
    <col min="15" max="15" width="9.7109375" style="4" customWidth="1" outlineLevel="1"/>
    <col min="16" max="16" width="9.7109375" style="4" customWidth="1"/>
    <col min="17" max="17" width="2.7109375" customWidth="1"/>
    <col min="18" max="18" width="9.7109375" style="4" customWidth="1"/>
    <col min="19" max="19" width="9.7109375" style="4" customWidth="1" outlineLevel="1"/>
    <col min="20" max="20" width="9.7109375" style="4" customWidth="1"/>
    <col min="21" max="27" width="11.42578125" style="3"/>
    <col min="28" max="28" width="49" style="3" customWidth="1"/>
    <col min="29" max="29" width="18" style="3" customWidth="1"/>
    <col min="30" max="30" width="11.42578125" style="3"/>
    <col min="31" max="31" width="16.140625" style="3" customWidth="1"/>
    <col min="32" max="16384" width="11.42578125" style="3"/>
  </cols>
  <sheetData>
    <row r="1" spans="1:20" ht="12.75" customHeight="1" x14ac:dyDescent="0.25">
      <c r="A1" s="4"/>
      <c r="B1" s="7"/>
      <c r="C1" s="7"/>
      <c r="D1" s="7"/>
    </row>
    <row r="2" spans="1:20" ht="167.25" customHeight="1" x14ac:dyDescent="0.25">
      <c r="A2" s="97" t="s">
        <v>361</v>
      </c>
      <c r="B2" s="98"/>
      <c r="C2" s="98"/>
      <c r="D2" s="98"/>
      <c r="F2" s="84" t="s">
        <v>352</v>
      </c>
      <c r="G2" s="85"/>
      <c r="H2" s="85"/>
      <c r="I2" s="57"/>
      <c r="J2" s="84" t="s">
        <v>358</v>
      </c>
      <c r="K2" s="85"/>
      <c r="L2" s="85"/>
      <c r="M2" s="57"/>
      <c r="N2" s="84" t="s">
        <v>360</v>
      </c>
      <c r="O2" s="85"/>
      <c r="P2" s="85"/>
      <c r="Q2" s="57"/>
      <c r="R2" s="84"/>
      <c r="S2" s="85"/>
      <c r="T2" s="85"/>
    </row>
    <row r="3" spans="1:20" ht="15.95" customHeight="1" x14ac:dyDescent="0.25">
      <c r="A3" s="99"/>
      <c r="B3" s="100"/>
      <c r="C3" s="100"/>
      <c r="D3" s="100"/>
      <c r="F3" s="20" t="s">
        <v>171</v>
      </c>
      <c r="G3" s="39"/>
      <c r="H3" s="37">
        <v>3</v>
      </c>
      <c r="J3" s="20" t="s">
        <v>171</v>
      </c>
      <c r="K3" s="39"/>
      <c r="L3" s="37">
        <v>6</v>
      </c>
      <c r="N3" s="20" t="s">
        <v>171</v>
      </c>
      <c r="O3" s="39"/>
      <c r="P3" s="37">
        <v>9</v>
      </c>
      <c r="R3" s="20" t="s">
        <v>171</v>
      </c>
      <c r="S3" s="39"/>
      <c r="T3" s="37"/>
    </row>
    <row r="4" spans="1:20" ht="9.9499999999999993" customHeight="1" x14ac:dyDescent="0.25">
      <c r="A4" s="4"/>
      <c r="B4" s="7"/>
      <c r="C4" s="7"/>
      <c r="D4" s="7"/>
      <c r="G4" s="12"/>
      <c r="H4" s="16"/>
      <c r="K4" s="12"/>
      <c r="L4" s="16"/>
      <c r="O4" s="12"/>
      <c r="P4" s="16"/>
      <c r="S4" s="12"/>
      <c r="T4" s="16"/>
    </row>
    <row r="5" spans="1:20" ht="54" customHeight="1" x14ac:dyDescent="0.25">
      <c r="A5" s="20" t="s">
        <v>5</v>
      </c>
      <c r="B5" s="27" t="s">
        <v>162</v>
      </c>
      <c r="C5" s="20" t="s">
        <v>8</v>
      </c>
      <c r="D5" s="29" t="s">
        <v>200</v>
      </c>
      <c r="F5" s="42" t="s">
        <v>197</v>
      </c>
      <c r="G5" s="42"/>
      <c r="H5" s="43" t="s">
        <v>198</v>
      </c>
      <c r="J5" s="42" t="s">
        <v>197</v>
      </c>
      <c r="K5" s="42"/>
      <c r="L5" s="43" t="s">
        <v>198</v>
      </c>
      <c r="N5" s="42" t="s">
        <v>197</v>
      </c>
      <c r="O5" s="42"/>
      <c r="P5" s="43" t="s">
        <v>198</v>
      </c>
      <c r="R5" s="42" t="s">
        <v>197</v>
      </c>
      <c r="S5" s="42"/>
      <c r="T5" s="43" t="s">
        <v>198</v>
      </c>
    </row>
    <row r="6" spans="1:20" x14ac:dyDescent="0.25">
      <c r="A6" s="5">
        <v>1</v>
      </c>
      <c r="B6" s="13" t="s">
        <v>355</v>
      </c>
      <c r="C6" s="14">
        <f t="shared" ref="C6:C20" si="0">H6+L6+P6+T6</f>
        <v>10</v>
      </c>
      <c r="D6" s="33"/>
      <c r="F6" s="35"/>
      <c r="G6" s="14">
        <f t="shared" ref="G6:G20" si="1">(H$3+2)-F6</f>
        <v>5</v>
      </c>
      <c r="H6" s="14">
        <f t="shared" ref="H6:H17" si="2">IF(F6=0,0,G6)</f>
        <v>0</v>
      </c>
      <c r="J6" s="35"/>
      <c r="K6" s="14">
        <f t="shared" ref="K6:K20" si="3">(L$3+2)-J6</f>
        <v>8</v>
      </c>
      <c r="L6" s="14">
        <f t="shared" ref="L6:L20" si="4">IF(J6=0,0,K6)</f>
        <v>0</v>
      </c>
      <c r="N6" s="35">
        <v>1</v>
      </c>
      <c r="O6" s="14">
        <f t="shared" ref="O6:O20" si="5">(P$3+2)-N6</f>
        <v>10</v>
      </c>
      <c r="P6" s="14">
        <f t="shared" ref="P6:P20" si="6">IF(N6=0,0,O6)</f>
        <v>10</v>
      </c>
      <c r="R6" s="35"/>
      <c r="S6" s="14">
        <f t="shared" ref="S6:S20" si="7">(T$3+2)-R6</f>
        <v>2</v>
      </c>
      <c r="T6" s="14">
        <f t="shared" ref="T6:T20" si="8">IF(R6=0,0,S6)</f>
        <v>0</v>
      </c>
    </row>
    <row r="7" spans="1:20" x14ac:dyDescent="0.25">
      <c r="A7" s="5">
        <v>2</v>
      </c>
      <c r="B7" s="13" t="s">
        <v>176</v>
      </c>
      <c r="C7" s="14">
        <f t="shared" si="0"/>
        <v>9</v>
      </c>
      <c r="D7" s="33"/>
      <c r="F7" s="36"/>
      <c r="G7" s="14">
        <f t="shared" si="1"/>
        <v>5</v>
      </c>
      <c r="H7" s="14">
        <f t="shared" si="2"/>
        <v>0</v>
      </c>
      <c r="J7" s="36"/>
      <c r="K7" s="14">
        <f t="shared" si="3"/>
        <v>8</v>
      </c>
      <c r="L7" s="14">
        <f t="shared" si="4"/>
        <v>0</v>
      </c>
      <c r="N7" s="36">
        <v>2</v>
      </c>
      <c r="O7" s="14">
        <f t="shared" si="5"/>
        <v>9</v>
      </c>
      <c r="P7" s="14">
        <f t="shared" si="6"/>
        <v>9</v>
      </c>
      <c r="R7" s="36"/>
      <c r="S7" s="14">
        <f t="shared" si="7"/>
        <v>2</v>
      </c>
      <c r="T7" s="14">
        <f t="shared" si="8"/>
        <v>0</v>
      </c>
    </row>
    <row r="8" spans="1:20" x14ac:dyDescent="0.25">
      <c r="A8" s="5">
        <v>3</v>
      </c>
      <c r="B8" s="13" t="s">
        <v>201</v>
      </c>
      <c r="C8" s="14">
        <f t="shared" si="0"/>
        <v>8</v>
      </c>
      <c r="D8" s="33"/>
      <c r="F8" s="36"/>
      <c r="G8" s="14">
        <f t="shared" si="1"/>
        <v>5</v>
      </c>
      <c r="H8" s="14">
        <f t="shared" si="2"/>
        <v>0</v>
      </c>
      <c r="J8" s="36"/>
      <c r="K8" s="14">
        <f t="shared" si="3"/>
        <v>8</v>
      </c>
      <c r="L8" s="14">
        <f t="shared" si="4"/>
        <v>0</v>
      </c>
      <c r="N8" s="36">
        <v>3</v>
      </c>
      <c r="O8" s="14">
        <f t="shared" si="5"/>
        <v>8</v>
      </c>
      <c r="P8" s="14">
        <f t="shared" si="6"/>
        <v>8</v>
      </c>
      <c r="R8" s="36"/>
      <c r="S8" s="14">
        <f t="shared" si="7"/>
        <v>2</v>
      </c>
      <c r="T8" s="14">
        <f t="shared" si="8"/>
        <v>0</v>
      </c>
    </row>
    <row r="9" spans="1:20" x14ac:dyDescent="0.25">
      <c r="A9" s="5">
        <v>4</v>
      </c>
      <c r="B9" s="13" t="s">
        <v>203</v>
      </c>
      <c r="C9" s="14">
        <f t="shared" si="0"/>
        <v>7</v>
      </c>
      <c r="D9" s="33"/>
      <c r="F9" s="36">
        <v>3</v>
      </c>
      <c r="G9" s="14">
        <f t="shared" si="1"/>
        <v>2</v>
      </c>
      <c r="H9" s="14">
        <f t="shared" si="2"/>
        <v>2</v>
      </c>
      <c r="J9" s="36"/>
      <c r="K9" s="14">
        <f t="shared" si="3"/>
        <v>8</v>
      </c>
      <c r="L9" s="14">
        <f t="shared" si="4"/>
        <v>0</v>
      </c>
      <c r="N9" s="36">
        <v>6</v>
      </c>
      <c r="O9" s="14">
        <f t="shared" si="5"/>
        <v>5</v>
      </c>
      <c r="P9" s="14">
        <f t="shared" si="6"/>
        <v>5</v>
      </c>
      <c r="R9" s="36"/>
      <c r="S9" s="14">
        <f t="shared" si="7"/>
        <v>2</v>
      </c>
      <c r="T9" s="14">
        <f t="shared" si="8"/>
        <v>0</v>
      </c>
    </row>
    <row r="10" spans="1:20" x14ac:dyDescent="0.25">
      <c r="A10" s="5">
        <v>5</v>
      </c>
      <c r="B10" s="13" t="s">
        <v>204</v>
      </c>
      <c r="C10" s="14">
        <f t="shared" si="0"/>
        <v>7</v>
      </c>
      <c r="D10" s="33"/>
      <c r="F10" s="36"/>
      <c r="G10" s="14">
        <f t="shared" si="1"/>
        <v>5</v>
      </c>
      <c r="H10" s="14">
        <f t="shared" si="2"/>
        <v>0</v>
      </c>
      <c r="J10" s="36"/>
      <c r="K10" s="14">
        <f t="shared" si="3"/>
        <v>8</v>
      </c>
      <c r="L10" s="14">
        <f t="shared" si="4"/>
        <v>0</v>
      </c>
      <c r="N10" s="36">
        <v>4</v>
      </c>
      <c r="O10" s="14">
        <f t="shared" si="5"/>
        <v>7</v>
      </c>
      <c r="P10" s="14">
        <f t="shared" si="6"/>
        <v>7</v>
      </c>
      <c r="R10" s="36"/>
      <c r="S10" s="14">
        <f t="shared" si="7"/>
        <v>2</v>
      </c>
      <c r="T10" s="14">
        <f t="shared" si="8"/>
        <v>0</v>
      </c>
    </row>
    <row r="11" spans="1:20" x14ac:dyDescent="0.25">
      <c r="A11" s="5">
        <v>6</v>
      </c>
      <c r="B11" s="13" t="s">
        <v>174</v>
      </c>
      <c r="C11" s="14">
        <f t="shared" si="0"/>
        <v>6</v>
      </c>
      <c r="D11" s="33"/>
      <c r="F11" s="36"/>
      <c r="G11" s="14">
        <f t="shared" si="1"/>
        <v>5</v>
      </c>
      <c r="H11" s="14">
        <f t="shared" si="2"/>
        <v>0</v>
      </c>
      <c r="J11" s="36">
        <v>2</v>
      </c>
      <c r="K11" s="14">
        <f t="shared" si="3"/>
        <v>6</v>
      </c>
      <c r="L11" s="14">
        <f t="shared" si="4"/>
        <v>6</v>
      </c>
      <c r="N11" s="36"/>
      <c r="O11" s="14">
        <f t="shared" si="5"/>
        <v>11</v>
      </c>
      <c r="P11" s="14">
        <f t="shared" si="6"/>
        <v>0</v>
      </c>
      <c r="R11" s="36"/>
      <c r="S11" s="14">
        <f t="shared" si="7"/>
        <v>2</v>
      </c>
      <c r="T11" s="14">
        <f t="shared" si="8"/>
        <v>0</v>
      </c>
    </row>
    <row r="12" spans="1:20" x14ac:dyDescent="0.25">
      <c r="A12" s="5">
        <v>7</v>
      </c>
      <c r="B12" s="13" t="s">
        <v>251</v>
      </c>
      <c r="C12" s="14">
        <f t="shared" si="0"/>
        <v>6</v>
      </c>
      <c r="D12" s="33"/>
      <c r="F12" s="36"/>
      <c r="G12" s="14">
        <f t="shared" si="1"/>
        <v>5</v>
      </c>
      <c r="H12" s="14">
        <f t="shared" si="2"/>
        <v>0</v>
      </c>
      <c r="J12" s="36"/>
      <c r="K12" s="14">
        <f t="shared" si="3"/>
        <v>8</v>
      </c>
      <c r="L12" s="14">
        <f t="shared" si="4"/>
        <v>0</v>
      </c>
      <c r="N12" s="36">
        <v>5</v>
      </c>
      <c r="O12" s="14">
        <f t="shared" si="5"/>
        <v>6</v>
      </c>
      <c r="P12" s="14">
        <f t="shared" si="6"/>
        <v>6</v>
      </c>
      <c r="R12" s="36"/>
      <c r="S12" s="14">
        <f t="shared" si="7"/>
        <v>2</v>
      </c>
      <c r="T12" s="14">
        <f t="shared" si="8"/>
        <v>0</v>
      </c>
    </row>
    <row r="13" spans="1:20" x14ac:dyDescent="0.25">
      <c r="A13" s="5">
        <v>8</v>
      </c>
      <c r="B13" s="13" t="s">
        <v>168</v>
      </c>
      <c r="C13" s="14">
        <f t="shared" si="0"/>
        <v>5</v>
      </c>
      <c r="D13" s="33"/>
      <c r="F13" s="36"/>
      <c r="G13" s="14">
        <f t="shared" si="1"/>
        <v>5</v>
      </c>
      <c r="H13" s="14">
        <f t="shared" si="2"/>
        <v>0</v>
      </c>
      <c r="J13" s="36">
        <v>3</v>
      </c>
      <c r="K13" s="14">
        <f t="shared" si="3"/>
        <v>5</v>
      </c>
      <c r="L13" s="14">
        <f t="shared" si="4"/>
        <v>5</v>
      </c>
      <c r="N13" s="36"/>
      <c r="O13" s="14">
        <f t="shared" si="5"/>
        <v>11</v>
      </c>
      <c r="P13" s="14">
        <f t="shared" si="6"/>
        <v>0</v>
      </c>
      <c r="R13" s="36"/>
      <c r="S13" s="14">
        <f t="shared" si="7"/>
        <v>2</v>
      </c>
      <c r="T13" s="14">
        <f t="shared" si="8"/>
        <v>0</v>
      </c>
    </row>
    <row r="14" spans="1:20" ht="15" customHeight="1" x14ac:dyDescent="0.25">
      <c r="A14" s="5">
        <v>9</v>
      </c>
      <c r="B14" s="13" t="s">
        <v>214</v>
      </c>
      <c r="C14" s="14">
        <f t="shared" si="0"/>
        <v>4</v>
      </c>
      <c r="D14" s="33"/>
      <c r="F14" s="36">
        <v>1</v>
      </c>
      <c r="G14" s="14">
        <f t="shared" si="1"/>
        <v>4</v>
      </c>
      <c r="H14" s="14">
        <f t="shared" si="2"/>
        <v>4</v>
      </c>
      <c r="J14" s="36"/>
      <c r="K14" s="14">
        <f t="shared" si="3"/>
        <v>8</v>
      </c>
      <c r="L14" s="14">
        <f t="shared" si="4"/>
        <v>0</v>
      </c>
      <c r="N14" s="36"/>
      <c r="O14" s="14">
        <f t="shared" si="5"/>
        <v>11</v>
      </c>
      <c r="P14" s="14">
        <f t="shared" si="6"/>
        <v>0</v>
      </c>
      <c r="R14" s="36"/>
      <c r="S14" s="14">
        <f t="shared" si="7"/>
        <v>2</v>
      </c>
      <c r="T14" s="14">
        <f t="shared" si="8"/>
        <v>0</v>
      </c>
    </row>
    <row r="15" spans="1:20" ht="15" customHeight="1" x14ac:dyDescent="0.25">
      <c r="A15" s="5">
        <v>10</v>
      </c>
      <c r="B15" s="13" t="s">
        <v>339</v>
      </c>
      <c r="C15" s="14">
        <f t="shared" si="0"/>
        <v>4</v>
      </c>
      <c r="D15" s="33"/>
      <c r="F15" s="36"/>
      <c r="G15" s="14">
        <f t="shared" si="1"/>
        <v>5</v>
      </c>
      <c r="H15" s="14">
        <f t="shared" si="2"/>
        <v>0</v>
      </c>
      <c r="J15" s="36"/>
      <c r="K15" s="14">
        <f t="shared" si="3"/>
        <v>8</v>
      </c>
      <c r="L15" s="14">
        <f t="shared" si="4"/>
        <v>0</v>
      </c>
      <c r="N15" s="36">
        <v>7</v>
      </c>
      <c r="O15" s="14">
        <f t="shared" si="5"/>
        <v>4</v>
      </c>
      <c r="P15" s="14">
        <f t="shared" si="6"/>
        <v>4</v>
      </c>
      <c r="R15" s="36"/>
      <c r="S15" s="14">
        <f t="shared" si="7"/>
        <v>2</v>
      </c>
      <c r="T15" s="14">
        <f t="shared" si="8"/>
        <v>0</v>
      </c>
    </row>
    <row r="16" spans="1:20" x14ac:dyDescent="0.25">
      <c r="A16" s="5">
        <v>11</v>
      </c>
      <c r="B16" s="13" t="s">
        <v>325</v>
      </c>
      <c r="C16" s="14">
        <f t="shared" si="0"/>
        <v>3</v>
      </c>
      <c r="D16" s="33"/>
      <c r="F16" s="36"/>
      <c r="G16" s="14">
        <f t="shared" si="1"/>
        <v>5</v>
      </c>
      <c r="H16" s="14">
        <f t="shared" si="2"/>
        <v>0</v>
      </c>
      <c r="J16" s="36">
        <v>5</v>
      </c>
      <c r="K16" s="14">
        <f t="shared" si="3"/>
        <v>3</v>
      </c>
      <c r="L16" s="14">
        <f t="shared" si="4"/>
        <v>3</v>
      </c>
      <c r="N16" s="36"/>
      <c r="O16" s="14">
        <f t="shared" si="5"/>
        <v>11</v>
      </c>
      <c r="P16" s="14">
        <f t="shared" si="6"/>
        <v>0</v>
      </c>
      <c r="R16" s="36"/>
      <c r="S16" s="14">
        <f t="shared" si="7"/>
        <v>2</v>
      </c>
      <c r="T16" s="14">
        <f t="shared" si="8"/>
        <v>0</v>
      </c>
    </row>
    <row r="17" spans="1:20" x14ac:dyDescent="0.25">
      <c r="A17" s="5">
        <v>12</v>
      </c>
      <c r="B17" s="13" t="s">
        <v>356</v>
      </c>
      <c r="C17" s="14">
        <f t="shared" si="0"/>
        <v>3</v>
      </c>
      <c r="D17" s="33"/>
      <c r="F17" s="36">
        <v>2</v>
      </c>
      <c r="G17" s="14">
        <f t="shared" si="1"/>
        <v>3</v>
      </c>
      <c r="H17" s="14">
        <f t="shared" si="2"/>
        <v>3</v>
      </c>
      <c r="J17" s="36"/>
      <c r="K17" s="14">
        <f t="shared" si="3"/>
        <v>8</v>
      </c>
      <c r="L17" s="14">
        <f t="shared" si="4"/>
        <v>0</v>
      </c>
      <c r="N17" s="36"/>
      <c r="O17" s="14">
        <f t="shared" si="5"/>
        <v>11</v>
      </c>
      <c r="P17" s="14">
        <f t="shared" si="6"/>
        <v>0</v>
      </c>
      <c r="R17" s="36"/>
      <c r="S17" s="14">
        <f t="shared" si="7"/>
        <v>2</v>
      </c>
      <c r="T17" s="14">
        <f t="shared" si="8"/>
        <v>0</v>
      </c>
    </row>
    <row r="18" spans="1:20" x14ac:dyDescent="0.25">
      <c r="A18" s="5">
        <v>13</v>
      </c>
      <c r="B18" s="13" t="s">
        <v>161</v>
      </c>
      <c r="C18" s="14">
        <f t="shared" si="0"/>
        <v>3</v>
      </c>
      <c r="D18" s="33"/>
      <c r="F18" s="36"/>
      <c r="G18" s="14">
        <f t="shared" si="1"/>
        <v>5</v>
      </c>
      <c r="H18" s="14"/>
      <c r="J18" s="36"/>
      <c r="K18" s="14">
        <f t="shared" si="3"/>
        <v>8</v>
      </c>
      <c r="L18" s="14">
        <f t="shared" si="4"/>
        <v>0</v>
      </c>
      <c r="N18" s="36">
        <v>8</v>
      </c>
      <c r="O18" s="14">
        <f t="shared" si="5"/>
        <v>3</v>
      </c>
      <c r="P18" s="14">
        <f t="shared" si="6"/>
        <v>3</v>
      </c>
      <c r="R18" s="36"/>
      <c r="S18" s="14">
        <f t="shared" si="7"/>
        <v>2</v>
      </c>
      <c r="T18" s="14">
        <f t="shared" si="8"/>
        <v>0</v>
      </c>
    </row>
    <row r="19" spans="1:20" x14ac:dyDescent="0.25">
      <c r="A19" s="5">
        <v>14</v>
      </c>
      <c r="B19" s="13" t="s">
        <v>179</v>
      </c>
      <c r="C19" s="14">
        <f t="shared" si="0"/>
        <v>2</v>
      </c>
      <c r="D19" s="33"/>
      <c r="F19" s="36"/>
      <c r="G19" s="14">
        <f t="shared" si="1"/>
        <v>5</v>
      </c>
      <c r="H19" s="14">
        <f t="shared" ref="H19:H24" si="9">IF(F19=0,0,G19)</f>
        <v>0</v>
      </c>
      <c r="J19" s="36">
        <v>6</v>
      </c>
      <c r="K19" s="14">
        <f t="shared" si="3"/>
        <v>2</v>
      </c>
      <c r="L19" s="14">
        <f t="shared" si="4"/>
        <v>2</v>
      </c>
      <c r="N19" s="36"/>
      <c r="O19" s="14">
        <f t="shared" si="5"/>
        <v>11</v>
      </c>
      <c r="P19" s="14">
        <f t="shared" si="6"/>
        <v>0</v>
      </c>
      <c r="R19" s="36"/>
      <c r="S19" s="14">
        <f t="shared" si="7"/>
        <v>2</v>
      </c>
      <c r="T19" s="14">
        <f t="shared" si="8"/>
        <v>0</v>
      </c>
    </row>
    <row r="20" spans="1:20" x14ac:dyDescent="0.25">
      <c r="A20" s="5">
        <v>15</v>
      </c>
      <c r="B20" s="13" t="s">
        <v>253</v>
      </c>
      <c r="C20" s="14">
        <f t="shared" si="0"/>
        <v>2</v>
      </c>
      <c r="D20" s="33"/>
      <c r="F20" s="36"/>
      <c r="G20" s="14">
        <f t="shared" si="1"/>
        <v>5</v>
      </c>
      <c r="H20" s="14">
        <f t="shared" si="9"/>
        <v>0</v>
      </c>
      <c r="J20" s="36"/>
      <c r="K20" s="14">
        <f t="shared" si="3"/>
        <v>8</v>
      </c>
      <c r="L20" s="14">
        <f t="shared" si="4"/>
        <v>0</v>
      </c>
      <c r="N20" s="36">
        <v>9</v>
      </c>
      <c r="O20" s="14">
        <f t="shared" si="5"/>
        <v>2</v>
      </c>
      <c r="P20" s="14">
        <f t="shared" si="6"/>
        <v>2</v>
      </c>
      <c r="R20" s="36"/>
      <c r="S20" s="14">
        <f t="shared" si="7"/>
        <v>2</v>
      </c>
      <c r="T20" s="14">
        <f t="shared" si="8"/>
        <v>0</v>
      </c>
    </row>
    <row r="21" spans="1:20" x14ac:dyDescent="0.25">
      <c r="A21" s="5"/>
      <c r="B21" s="13"/>
      <c r="C21" s="14">
        <f t="shared" ref="C21:C35" si="10">H21+L21+P21+T21</f>
        <v>0</v>
      </c>
      <c r="D21" s="33"/>
      <c r="F21" s="36"/>
      <c r="G21" s="14">
        <f t="shared" ref="G21:G35" si="11">(H$3+2)-F21</f>
        <v>5</v>
      </c>
      <c r="H21" s="14">
        <f t="shared" si="9"/>
        <v>0</v>
      </c>
      <c r="J21" s="36"/>
      <c r="K21" s="14">
        <f t="shared" ref="K21:K35" si="12">(L$3+2)-J21</f>
        <v>8</v>
      </c>
      <c r="L21" s="14">
        <f t="shared" ref="L21:L35" si="13">IF(J21=0,0,K21)</f>
        <v>0</v>
      </c>
      <c r="N21" s="36"/>
      <c r="O21" s="14">
        <f t="shared" ref="O21:O35" si="14">(P$3+2)-N21</f>
        <v>11</v>
      </c>
      <c r="P21" s="14">
        <f t="shared" ref="P21:P35" si="15">IF(N21=0,0,O21)</f>
        <v>0</v>
      </c>
      <c r="R21" s="36"/>
      <c r="S21" s="14">
        <f t="shared" ref="S21:S35" si="16">(T$3+2)-R21</f>
        <v>2</v>
      </c>
      <c r="T21" s="14">
        <f t="shared" ref="T21:T35" si="17">IF(R21=0,0,S21)</f>
        <v>0</v>
      </c>
    </row>
    <row r="22" spans="1:20" x14ac:dyDescent="0.25">
      <c r="A22" s="5"/>
      <c r="B22" s="13"/>
      <c r="C22" s="14">
        <f t="shared" si="10"/>
        <v>0</v>
      </c>
      <c r="D22" s="33"/>
      <c r="F22" s="36"/>
      <c r="G22" s="14">
        <f t="shared" si="11"/>
        <v>5</v>
      </c>
      <c r="H22" s="14">
        <f t="shared" si="9"/>
        <v>0</v>
      </c>
      <c r="J22" s="36"/>
      <c r="K22" s="14">
        <f t="shared" si="12"/>
        <v>8</v>
      </c>
      <c r="L22" s="14">
        <f t="shared" si="13"/>
        <v>0</v>
      </c>
      <c r="N22" s="36"/>
      <c r="O22" s="14">
        <f t="shared" si="14"/>
        <v>11</v>
      </c>
      <c r="P22" s="14">
        <f t="shared" si="15"/>
        <v>0</v>
      </c>
      <c r="R22" s="36"/>
      <c r="S22" s="14">
        <f t="shared" si="16"/>
        <v>2</v>
      </c>
      <c r="T22" s="14">
        <f t="shared" si="17"/>
        <v>0</v>
      </c>
    </row>
    <row r="23" spans="1:20" x14ac:dyDescent="0.25">
      <c r="A23" s="5"/>
      <c r="B23" s="13"/>
      <c r="C23" s="14">
        <f t="shared" si="10"/>
        <v>0</v>
      </c>
      <c r="D23" s="33"/>
      <c r="F23" s="36"/>
      <c r="G23" s="14">
        <f t="shared" si="11"/>
        <v>5</v>
      </c>
      <c r="H23" s="14">
        <f t="shared" si="9"/>
        <v>0</v>
      </c>
      <c r="J23" s="36"/>
      <c r="K23" s="14">
        <f t="shared" si="12"/>
        <v>8</v>
      </c>
      <c r="L23" s="14">
        <f t="shared" si="13"/>
        <v>0</v>
      </c>
      <c r="N23" s="36"/>
      <c r="O23" s="14">
        <f t="shared" si="14"/>
        <v>11</v>
      </c>
      <c r="P23" s="14">
        <f t="shared" si="15"/>
        <v>0</v>
      </c>
      <c r="R23" s="36"/>
      <c r="S23" s="14">
        <f t="shared" si="16"/>
        <v>2</v>
      </c>
      <c r="T23" s="14">
        <f t="shared" si="17"/>
        <v>0</v>
      </c>
    </row>
    <row r="24" spans="1:20" x14ac:dyDescent="0.25">
      <c r="A24" s="5"/>
      <c r="B24" s="13"/>
      <c r="C24" s="14">
        <f t="shared" si="10"/>
        <v>0</v>
      </c>
      <c r="D24" s="33"/>
      <c r="F24" s="36"/>
      <c r="G24" s="14">
        <f t="shared" si="11"/>
        <v>5</v>
      </c>
      <c r="H24" s="14">
        <f t="shared" si="9"/>
        <v>0</v>
      </c>
      <c r="J24" s="36"/>
      <c r="K24" s="14">
        <f t="shared" si="12"/>
        <v>8</v>
      </c>
      <c r="L24" s="14">
        <f t="shared" si="13"/>
        <v>0</v>
      </c>
      <c r="N24" s="36"/>
      <c r="O24" s="14">
        <f t="shared" si="14"/>
        <v>11</v>
      </c>
      <c r="P24" s="14">
        <f t="shared" si="15"/>
        <v>0</v>
      </c>
      <c r="R24" s="36"/>
      <c r="S24" s="14">
        <f t="shared" si="16"/>
        <v>2</v>
      </c>
      <c r="T24" s="14">
        <f t="shared" si="17"/>
        <v>0</v>
      </c>
    </row>
    <row r="25" spans="1:20" x14ac:dyDescent="0.25">
      <c r="A25" s="5"/>
      <c r="B25" s="13"/>
      <c r="C25" s="14">
        <f t="shared" si="10"/>
        <v>0</v>
      </c>
      <c r="D25" s="33"/>
      <c r="F25" s="36"/>
      <c r="G25" s="14">
        <f t="shared" si="11"/>
        <v>5</v>
      </c>
      <c r="H25" s="14"/>
      <c r="J25" s="36"/>
      <c r="K25" s="14">
        <f t="shared" si="12"/>
        <v>8</v>
      </c>
      <c r="L25" s="14">
        <f t="shared" si="13"/>
        <v>0</v>
      </c>
      <c r="N25" s="36"/>
      <c r="O25" s="14">
        <f t="shared" si="14"/>
        <v>11</v>
      </c>
      <c r="P25" s="14">
        <f t="shared" si="15"/>
        <v>0</v>
      </c>
      <c r="R25" s="36"/>
      <c r="S25" s="14">
        <f t="shared" si="16"/>
        <v>2</v>
      </c>
      <c r="T25" s="14">
        <f t="shared" si="17"/>
        <v>0</v>
      </c>
    </row>
    <row r="26" spans="1:20" x14ac:dyDescent="0.25">
      <c r="A26" s="5"/>
      <c r="B26" s="13"/>
      <c r="C26" s="14">
        <f t="shared" si="10"/>
        <v>0</v>
      </c>
      <c r="D26" s="33"/>
      <c r="F26" s="36"/>
      <c r="G26" s="14">
        <f t="shared" si="11"/>
        <v>5</v>
      </c>
      <c r="H26" s="14">
        <f>IF(F26=0,0,G26)</f>
        <v>0</v>
      </c>
      <c r="J26" s="36"/>
      <c r="K26" s="14">
        <f t="shared" si="12"/>
        <v>8</v>
      </c>
      <c r="L26" s="14">
        <f t="shared" si="13"/>
        <v>0</v>
      </c>
      <c r="N26" s="36"/>
      <c r="O26" s="14">
        <f t="shared" si="14"/>
        <v>11</v>
      </c>
      <c r="P26" s="14">
        <f t="shared" si="15"/>
        <v>0</v>
      </c>
      <c r="R26" s="36"/>
      <c r="S26" s="14">
        <f t="shared" si="16"/>
        <v>2</v>
      </c>
      <c r="T26" s="14">
        <f t="shared" si="17"/>
        <v>0</v>
      </c>
    </row>
    <row r="27" spans="1:20" x14ac:dyDescent="0.25">
      <c r="A27" s="5"/>
      <c r="B27" s="13"/>
      <c r="C27" s="14">
        <f t="shared" si="10"/>
        <v>0</v>
      </c>
      <c r="D27" s="33"/>
      <c r="F27" s="36"/>
      <c r="G27" s="14">
        <f t="shared" si="11"/>
        <v>5</v>
      </c>
      <c r="H27" s="14">
        <f>IF(F27=0,0,G27)</f>
        <v>0</v>
      </c>
      <c r="J27" s="36"/>
      <c r="K27" s="14">
        <f t="shared" si="12"/>
        <v>8</v>
      </c>
      <c r="L27" s="14">
        <f t="shared" si="13"/>
        <v>0</v>
      </c>
      <c r="N27" s="36"/>
      <c r="O27" s="14">
        <f t="shared" si="14"/>
        <v>11</v>
      </c>
      <c r="P27" s="14">
        <f t="shared" si="15"/>
        <v>0</v>
      </c>
      <c r="R27" s="36"/>
      <c r="S27" s="14">
        <f t="shared" si="16"/>
        <v>2</v>
      </c>
      <c r="T27" s="14">
        <f t="shared" si="17"/>
        <v>0</v>
      </c>
    </row>
    <row r="28" spans="1:20" x14ac:dyDescent="0.25">
      <c r="A28" s="5"/>
      <c r="B28" s="13"/>
      <c r="C28" s="14">
        <f t="shared" si="10"/>
        <v>0</v>
      </c>
      <c r="D28" s="33"/>
      <c r="F28" s="36"/>
      <c r="G28" s="14">
        <f t="shared" si="11"/>
        <v>5</v>
      </c>
      <c r="H28" s="14">
        <f>IF(F28=0,0,G28)</f>
        <v>0</v>
      </c>
      <c r="J28" s="36"/>
      <c r="K28" s="14">
        <f t="shared" si="12"/>
        <v>8</v>
      </c>
      <c r="L28" s="14">
        <f t="shared" si="13"/>
        <v>0</v>
      </c>
      <c r="N28" s="36"/>
      <c r="O28" s="14">
        <f t="shared" si="14"/>
        <v>11</v>
      </c>
      <c r="P28" s="14">
        <f t="shared" si="15"/>
        <v>0</v>
      </c>
      <c r="R28" s="36"/>
      <c r="S28" s="14">
        <f t="shared" si="16"/>
        <v>2</v>
      </c>
      <c r="T28" s="14">
        <f t="shared" si="17"/>
        <v>0</v>
      </c>
    </row>
    <row r="29" spans="1:20" x14ac:dyDescent="0.25">
      <c r="A29" s="5"/>
      <c r="B29" s="13"/>
      <c r="C29" s="14">
        <f t="shared" si="10"/>
        <v>0</v>
      </c>
      <c r="D29" s="33"/>
      <c r="F29" s="36"/>
      <c r="G29" s="14">
        <f t="shared" si="11"/>
        <v>5</v>
      </c>
      <c r="H29" s="14"/>
      <c r="J29" s="36"/>
      <c r="K29" s="14">
        <f t="shared" si="12"/>
        <v>8</v>
      </c>
      <c r="L29" s="14">
        <f t="shared" si="13"/>
        <v>0</v>
      </c>
      <c r="N29" s="36"/>
      <c r="O29" s="14">
        <f t="shared" si="14"/>
        <v>11</v>
      </c>
      <c r="P29" s="14">
        <f t="shared" si="15"/>
        <v>0</v>
      </c>
      <c r="R29" s="36"/>
      <c r="S29" s="14">
        <f t="shared" si="16"/>
        <v>2</v>
      </c>
      <c r="T29" s="14">
        <f t="shared" si="17"/>
        <v>0</v>
      </c>
    </row>
    <row r="30" spans="1:20" x14ac:dyDescent="0.25">
      <c r="A30" s="5"/>
      <c r="B30" s="13"/>
      <c r="C30" s="14">
        <f t="shared" si="10"/>
        <v>0</v>
      </c>
      <c r="D30" s="33"/>
      <c r="F30" s="36"/>
      <c r="G30" s="14">
        <f t="shared" si="11"/>
        <v>5</v>
      </c>
      <c r="H30" s="14">
        <f>IF(F30=0,0,G30)</f>
        <v>0</v>
      </c>
      <c r="J30" s="36"/>
      <c r="K30" s="14">
        <f t="shared" si="12"/>
        <v>8</v>
      </c>
      <c r="L30" s="14">
        <f t="shared" si="13"/>
        <v>0</v>
      </c>
      <c r="N30" s="36"/>
      <c r="O30" s="14">
        <f t="shared" si="14"/>
        <v>11</v>
      </c>
      <c r="P30" s="14">
        <f t="shared" si="15"/>
        <v>0</v>
      </c>
      <c r="R30" s="36"/>
      <c r="S30" s="14">
        <f t="shared" si="16"/>
        <v>2</v>
      </c>
      <c r="T30" s="14">
        <f t="shared" si="17"/>
        <v>0</v>
      </c>
    </row>
    <row r="31" spans="1:20" x14ac:dyDescent="0.25">
      <c r="A31" s="5"/>
      <c r="B31" s="13"/>
      <c r="C31" s="14">
        <f t="shared" si="10"/>
        <v>0</v>
      </c>
      <c r="D31" s="33"/>
      <c r="F31" s="36"/>
      <c r="G31" s="14">
        <f t="shared" si="11"/>
        <v>5</v>
      </c>
      <c r="H31" s="14">
        <f>IF(F31=0,0,G31)</f>
        <v>0</v>
      </c>
      <c r="J31" s="36"/>
      <c r="K31" s="14">
        <f t="shared" si="12"/>
        <v>8</v>
      </c>
      <c r="L31" s="14">
        <f t="shared" si="13"/>
        <v>0</v>
      </c>
      <c r="N31" s="36"/>
      <c r="O31" s="14">
        <f t="shared" si="14"/>
        <v>11</v>
      </c>
      <c r="P31" s="14">
        <f t="shared" si="15"/>
        <v>0</v>
      </c>
      <c r="R31" s="36"/>
      <c r="S31" s="14">
        <f t="shared" si="16"/>
        <v>2</v>
      </c>
      <c r="T31" s="14">
        <f t="shared" si="17"/>
        <v>0</v>
      </c>
    </row>
    <row r="32" spans="1:20" x14ac:dyDescent="0.25">
      <c r="A32" s="5"/>
      <c r="B32" s="13"/>
      <c r="C32" s="14">
        <f t="shared" si="10"/>
        <v>0</v>
      </c>
      <c r="D32" s="33"/>
      <c r="F32" s="36"/>
      <c r="G32" s="14">
        <f t="shared" si="11"/>
        <v>5</v>
      </c>
      <c r="H32" s="14">
        <f>IF(F32=0,0,G32)</f>
        <v>0</v>
      </c>
      <c r="J32" s="36"/>
      <c r="K32" s="14">
        <f t="shared" si="12"/>
        <v>8</v>
      </c>
      <c r="L32" s="14">
        <f t="shared" si="13"/>
        <v>0</v>
      </c>
      <c r="N32" s="36"/>
      <c r="O32" s="14">
        <f t="shared" si="14"/>
        <v>11</v>
      </c>
      <c r="P32" s="14">
        <f t="shared" si="15"/>
        <v>0</v>
      </c>
      <c r="R32" s="36"/>
      <c r="S32" s="14">
        <f t="shared" si="16"/>
        <v>2</v>
      </c>
      <c r="T32" s="14">
        <f t="shared" si="17"/>
        <v>0</v>
      </c>
    </row>
    <row r="33" spans="1:20" x14ac:dyDescent="0.25">
      <c r="A33" s="5"/>
      <c r="B33" s="13"/>
      <c r="C33" s="14">
        <f t="shared" si="10"/>
        <v>0</v>
      </c>
      <c r="D33" s="33"/>
      <c r="F33" s="36"/>
      <c r="G33" s="14">
        <f t="shared" si="11"/>
        <v>5</v>
      </c>
      <c r="H33" s="14">
        <f>IF(F33=0,0,G33)</f>
        <v>0</v>
      </c>
      <c r="J33" s="36"/>
      <c r="K33" s="14">
        <f t="shared" si="12"/>
        <v>8</v>
      </c>
      <c r="L33" s="14">
        <f t="shared" si="13"/>
        <v>0</v>
      </c>
      <c r="N33" s="36"/>
      <c r="O33" s="14">
        <f t="shared" si="14"/>
        <v>11</v>
      </c>
      <c r="P33" s="14">
        <f t="shared" si="15"/>
        <v>0</v>
      </c>
      <c r="R33" s="36"/>
      <c r="S33" s="14">
        <f t="shared" si="16"/>
        <v>2</v>
      </c>
      <c r="T33" s="14">
        <f t="shared" si="17"/>
        <v>0</v>
      </c>
    </row>
    <row r="34" spans="1:20" x14ac:dyDescent="0.25">
      <c r="A34" s="5"/>
      <c r="B34" s="13"/>
      <c r="C34" s="14">
        <f t="shared" si="10"/>
        <v>0</v>
      </c>
      <c r="D34" s="33"/>
      <c r="F34" s="36"/>
      <c r="G34" s="14">
        <f t="shared" si="11"/>
        <v>5</v>
      </c>
      <c r="H34" s="14">
        <f>IF(F34=0,0,G34)</f>
        <v>0</v>
      </c>
      <c r="J34" s="36"/>
      <c r="K34" s="14">
        <f t="shared" si="12"/>
        <v>8</v>
      </c>
      <c r="L34" s="14">
        <f t="shared" si="13"/>
        <v>0</v>
      </c>
      <c r="N34" s="36"/>
      <c r="O34" s="14">
        <f t="shared" si="14"/>
        <v>11</v>
      </c>
      <c r="P34" s="14">
        <f t="shared" si="15"/>
        <v>0</v>
      </c>
      <c r="R34" s="36"/>
      <c r="S34" s="14">
        <f t="shared" si="16"/>
        <v>2</v>
      </c>
      <c r="T34" s="14">
        <f t="shared" si="17"/>
        <v>0</v>
      </c>
    </row>
    <row r="35" spans="1:20" x14ac:dyDescent="0.25">
      <c r="A35" s="5"/>
      <c r="B35" s="13"/>
      <c r="C35" s="14">
        <f t="shared" si="10"/>
        <v>0</v>
      </c>
      <c r="D35" s="33"/>
      <c r="F35" s="36"/>
      <c r="G35" s="14">
        <f t="shared" si="11"/>
        <v>5</v>
      </c>
      <c r="H35" s="14"/>
      <c r="J35" s="36"/>
      <c r="K35" s="14">
        <f t="shared" si="12"/>
        <v>8</v>
      </c>
      <c r="L35" s="14">
        <f t="shared" si="13"/>
        <v>0</v>
      </c>
      <c r="N35" s="36"/>
      <c r="O35" s="14">
        <f t="shared" si="14"/>
        <v>11</v>
      </c>
      <c r="P35" s="14">
        <f t="shared" si="15"/>
        <v>0</v>
      </c>
      <c r="R35" s="36"/>
      <c r="S35" s="14">
        <f t="shared" si="16"/>
        <v>2</v>
      </c>
      <c r="T35" s="14">
        <f t="shared" si="17"/>
        <v>0</v>
      </c>
    </row>
    <row r="36" spans="1:20" x14ac:dyDescent="0.25">
      <c r="A36" s="5"/>
      <c r="B36" s="13"/>
      <c r="C36" s="14">
        <f t="shared" ref="C36:C40" si="18">H36+L36+P36+T36</f>
        <v>0</v>
      </c>
      <c r="D36" s="33"/>
      <c r="F36" s="36"/>
      <c r="G36" s="14">
        <f t="shared" ref="G36:G40" si="19">(H$3+2)-F36</f>
        <v>5</v>
      </c>
      <c r="H36" s="14">
        <f t="shared" ref="H36:H40" si="20">IF(F36=0,0,G36)</f>
        <v>0</v>
      </c>
      <c r="J36" s="36"/>
      <c r="K36" s="14">
        <f t="shared" ref="K36:K40" si="21">(L$3+2)-J36</f>
        <v>8</v>
      </c>
      <c r="L36" s="14">
        <f t="shared" ref="L36:L40" si="22">IF(J36=0,0,K36)</f>
        <v>0</v>
      </c>
      <c r="N36" s="36"/>
      <c r="O36" s="14">
        <f t="shared" ref="O36:O40" si="23">(P$3+2)-N36</f>
        <v>11</v>
      </c>
      <c r="P36" s="14">
        <f t="shared" ref="P36:P40" si="24">IF(N36=0,0,O36)</f>
        <v>0</v>
      </c>
      <c r="R36" s="36"/>
      <c r="S36" s="14">
        <f t="shared" ref="S36:S40" si="25">(T$3+2)-R36</f>
        <v>2</v>
      </c>
      <c r="T36" s="14">
        <f t="shared" ref="T36:T40" si="26">IF(R36=0,0,S36)</f>
        <v>0</v>
      </c>
    </row>
    <row r="37" spans="1:20" x14ac:dyDescent="0.25">
      <c r="A37" s="5"/>
      <c r="B37" s="13"/>
      <c r="C37" s="14">
        <f t="shared" si="18"/>
        <v>0</v>
      </c>
      <c r="D37" s="33"/>
      <c r="F37" s="36"/>
      <c r="G37" s="14">
        <f t="shared" si="19"/>
        <v>5</v>
      </c>
      <c r="H37" s="14">
        <f t="shared" si="20"/>
        <v>0</v>
      </c>
      <c r="J37" s="36"/>
      <c r="K37" s="14">
        <f t="shared" si="21"/>
        <v>8</v>
      </c>
      <c r="L37" s="14">
        <f t="shared" si="22"/>
        <v>0</v>
      </c>
      <c r="N37" s="36"/>
      <c r="O37" s="14">
        <f t="shared" si="23"/>
        <v>11</v>
      </c>
      <c r="P37" s="14">
        <f t="shared" si="24"/>
        <v>0</v>
      </c>
      <c r="R37" s="36"/>
      <c r="S37" s="14">
        <f t="shared" si="25"/>
        <v>2</v>
      </c>
      <c r="T37" s="14">
        <f t="shared" si="26"/>
        <v>0</v>
      </c>
    </row>
    <row r="38" spans="1:20" x14ac:dyDescent="0.25">
      <c r="A38" s="5"/>
      <c r="B38" s="13"/>
      <c r="C38" s="14">
        <f t="shared" si="18"/>
        <v>0</v>
      </c>
      <c r="D38" s="33"/>
      <c r="F38" s="36"/>
      <c r="G38" s="14">
        <f t="shared" si="19"/>
        <v>5</v>
      </c>
      <c r="H38" s="14">
        <f t="shared" si="20"/>
        <v>0</v>
      </c>
      <c r="J38" s="36"/>
      <c r="K38" s="14">
        <f t="shared" si="21"/>
        <v>8</v>
      </c>
      <c r="L38" s="14">
        <f t="shared" si="22"/>
        <v>0</v>
      </c>
      <c r="N38" s="36"/>
      <c r="O38" s="14">
        <f t="shared" si="23"/>
        <v>11</v>
      </c>
      <c r="P38" s="14">
        <f t="shared" si="24"/>
        <v>0</v>
      </c>
      <c r="R38" s="36"/>
      <c r="S38" s="14">
        <f t="shared" si="25"/>
        <v>2</v>
      </c>
      <c r="T38" s="14">
        <f t="shared" si="26"/>
        <v>0</v>
      </c>
    </row>
    <row r="39" spans="1:20" x14ac:dyDescent="0.25">
      <c r="A39" s="5"/>
      <c r="B39" s="13"/>
      <c r="C39" s="14">
        <f t="shared" si="18"/>
        <v>0</v>
      </c>
      <c r="D39" s="33"/>
      <c r="F39" s="36"/>
      <c r="G39" s="14">
        <f t="shared" si="19"/>
        <v>5</v>
      </c>
      <c r="H39" s="14">
        <f t="shared" si="20"/>
        <v>0</v>
      </c>
      <c r="J39" s="36"/>
      <c r="K39" s="14">
        <f t="shared" si="21"/>
        <v>8</v>
      </c>
      <c r="L39" s="14">
        <f t="shared" si="22"/>
        <v>0</v>
      </c>
      <c r="N39" s="36"/>
      <c r="O39" s="14">
        <f t="shared" si="23"/>
        <v>11</v>
      </c>
      <c r="P39" s="14">
        <f t="shared" si="24"/>
        <v>0</v>
      </c>
      <c r="R39" s="36"/>
      <c r="S39" s="14">
        <f t="shared" si="25"/>
        <v>2</v>
      </c>
      <c r="T39" s="14">
        <f t="shared" si="26"/>
        <v>0</v>
      </c>
    </row>
    <row r="40" spans="1:20" x14ac:dyDescent="0.25">
      <c r="A40" s="5"/>
      <c r="B40" s="13"/>
      <c r="C40" s="14">
        <f t="shared" si="18"/>
        <v>0</v>
      </c>
      <c r="D40" s="33"/>
      <c r="F40" s="36"/>
      <c r="G40" s="14">
        <f t="shared" si="19"/>
        <v>5</v>
      </c>
      <c r="H40" s="14">
        <f t="shared" si="20"/>
        <v>0</v>
      </c>
      <c r="J40" s="36"/>
      <c r="K40" s="14">
        <f t="shared" si="21"/>
        <v>8</v>
      </c>
      <c r="L40" s="14">
        <f t="shared" si="22"/>
        <v>0</v>
      </c>
      <c r="N40" s="36"/>
      <c r="O40" s="14">
        <f t="shared" si="23"/>
        <v>11</v>
      </c>
      <c r="P40" s="14">
        <f t="shared" si="24"/>
        <v>0</v>
      </c>
      <c r="R40" s="36"/>
      <c r="S40" s="14">
        <f t="shared" si="25"/>
        <v>2</v>
      </c>
      <c r="T40" s="14">
        <f t="shared" si="26"/>
        <v>0</v>
      </c>
    </row>
    <row r="42" spans="1:20" x14ac:dyDescent="0.25">
      <c r="G42" s="3"/>
      <c r="H42" s="3"/>
      <c r="K42" s="3"/>
      <c r="L42" s="3"/>
      <c r="O42" s="3"/>
      <c r="P42" s="3"/>
      <c r="S42" s="3"/>
      <c r="T42" s="3"/>
    </row>
    <row r="43" spans="1:20" ht="50.25" customHeight="1" x14ac:dyDescent="0.25">
      <c r="B43" s="95" t="s">
        <v>215</v>
      </c>
      <c r="C43" s="95"/>
      <c r="D43" s="95"/>
      <c r="F43" s="16"/>
      <c r="G43" s="3"/>
      <c r="H43" s="3"/>
      <c r="J43" s="16"/>
      <c r="K43" s="3"/>
      <c r="L43" s="3"/>
      <c r="N43" s="16"/>
      <c r="O43" s="3"/>
      <c r="P43" s="3"/>
      <c r="R43" s="16"/>
      <c r="S43" s="3"/>
      <c r="T43" s="3"/>
    </row>
    <row r="44" spans="1:20" ht="50.25" customHeight="1" x14ac:dyDescent="0.25">
      <c r="B44" s="96"/>
      <c r="C44" s="96"/>
      <c r="D44" s="96"/>
      <c r="G44" s="3"/>
      <c r="H44" s="3"/>
      <c r="K44" s="3"/>
      <c r="L44" s="3"/>
      <c r="O44" s="3"/>
      <c r="P44" s="3"/>
      <c r="S44" s="3"/>
      <c r="T44" s="3"/>
    </row>
    <row r="45" spans="1:20" x14ac:dyDescent="0.25">
      <c r="B45" s="96"/>
      <c r="C45" s="96"/>
      <c r="D45" s="96"/>
      <c r="G45" s="3"/>
      <c r="H45" s="3"/>
      <c r="K45" s="3"/>
      <c r="L45" s="3"/>
      <c r="O45" s="3"/>
      <c r="P45" s="3"/>
      <c r="S45" s="3"/>
      <c r="T45" s="3"/>
    </row>
    <row r="46" spans="1:20" x14ac:dyDescent="0.25">
      <c r="G46" s="3"/>
      <c r="H46" s="3"/>
      <c r="K46" s="3"/>
      <c r="L46" s="3"/>
      <c r="O46" s="3"/>
      <c r="P46" s="3"/>
      <c r="S46" s="3"/>
      <c r="T46" s="3"/>
    </row>
    <row r="47" spans="1:20" x14ac:dyDescent="0.25">
      <c r="B47" s="51" t="s">
        <v>217</v>
      </c>
      <c r="C47" s="52" t="s">
        <v>243</v>
      </c>
      <c r="D47" s="52" t="s">
        <v>7</v>
      </c>
      <c r="F47" s="3" t="s">
        <v>219</v>
      </c>
      <c r="G47" s="3"/>
      <c r="K47" s="3"/>
      <c r="O47" s="3"/>
      <c r="P47" s="3"/>
      <c r="S47" s="3"/>
      <c r="T47" s="3"/>
    </row>
    <row r="48" spans="1:20" x14ac:dyDescent="0.25">
      <c r="B48" s="55" t="s">
        <v>350</v>
      </c>
      <c r="C48" s="3" t="s">
        <v>351</v>
      </c>
      <c r="D48" s="52" t="s">
        <v>1</v>
      </c>
      <c r="F48" s="3">
        <v>6</v>
      </c>
      <c r="G48" s="3"/>
      <c r="K48" s="3"/>
      <c r="O48" s="3"/>
      <c r="P48" s="3"/>
      <c r="S48" s="3"/>
      <c r="T48" s="3"/>
    </row>
    <row r="49" spans="2:20" x14ac:dyDescent="0.25">
      <c r="B49" s="56" t="s">
        <v>357</v>
      </c>
      <c r="C49" s="52" t="s">
        <v>351</v>
      </c>
      <c r="D49" s="52" t="s">
        <v>1</v>
      </c>
      <c r="F49" s="3">
        <v>6</v>
      </c>
      <c r="G49" s="3"/>
      <c r="K49" s="3"/>
      <c r="O49" s="3"/>
      <c r="P49" s="3"/>
      <c r="S49" s="3"/>
      <c r="T49" s="3"/>
    </row>
    <row r="50" spans="2:20" x14ac:dyDescent="0.25">
      <c r="B50" s="56" t="s">
        <v>359</v>
      </c>
      <c r="C50" s="52" t="s">
        <v>218</v>
      </c>
      <c r="D50" s="3" t="s">
        <v>1</v>
      </c>
      <c r="F50" s="3">
        <v>9</v>
      </c>
      <c r="G50" s="3"/>
      <c r="K50" s="3"/>
      <c r="O50" s="3"/>
      <c r="P50" s="3"/>
      <c r="S50" s="3"/>
      <c r="T50" s="3"/>
    </row>
    <row r="51" spans="2:20" x14ac:dyDescent="0.25">
      <c r="C51" s="52"/>
      <c r="D51" s="3" t="s">
        <v>2</v>
      </c>
      <c r="G51" s="3"/>
      <c r="H51" s="3"/>
      <c r="K51" s="3"/>
      <c r="L51" s="3"/>
      <c r="O51" s="3"/>
      <c r="P51" s="3"/>
      <c r="S51" s="3"/>
      <c r="T51" s="3"/>
    </row>
    <row r="52" spans="2:20" x14ac:dyDescent="0.25">
      <c r="G52" s="3"/>
      <c r="H52" s="3"/>
      <c r="K52" s="3"/>
      <c r="L52" s="3"/>
      <c r="O52" s="3"/>
      <c r="P52" s="3"/>
      <c r="S52" s="3"/>
      <c r="T52" s="3"/>
    </row>
    <row r="53" spans="2:20" x14ac:dyDescent="0.25">
      <c r="G53" s="3"/>
      <c r="H53" s="3"/>
      <c r="K53" s="3"/>
      <c r="L53" s="3"/>
      <c r="O53" s="3"/>
      <c r="P53" s="3"/>
      <c r="S53" s="3"/>
      <c r="T53" s="3"/>
    </row>
    <row r="54" spans="2:20" x14ac:dyDescent="0.25">
      <c r="G54" s="3"/>
      <c r="H54" s="3"/>
      <c r="K54" s="3"/>
      <c r="L54" s="3"/>
      <c r="O54" s="3"/>
      <c r="P54" s="3"/>
      <c r="S54" s="3"/>
      <c r="T54" s="3"/>
    </row>
    <row r="55" spans="2:20" x14ac:dyDescent="0.25">
      <c r="G55" s="3"/>
      <c r="H55" s="3"/>
      <c r="K55" s="3"/>
      <c r="L55" s="3"/>
      <c r="O55" s="3"/>
      <c r="P55" s="3"/>
      <c r="S55" s="3"/>
      <c r="T55" s="3"/>
    </row>
    <row r="56" spans="2:20" x14ac:dyDescent="0.25">
      <c r="G56" s="3"/>
      <c r="H56" s="3"/>
      <c r="K56" s="3"/>
      <c r="L56" s="3"/>
      <c r="O56" s="3"/>
      <c r="P56" s="3"/>
      <c r="S56" s="3"/>
      <c r="T56" s="3"/>
    </row>
    <row r="58" spans="2:20" x14ac:dyDescent="0.25">
      <c r="H58" s="16"/>
      <c r="L58" s="16"/>
      <c r="P58" s="16"/>
      <c r="T58" s="16"/>
    </row>
  </sheetData>
  <sortState xmlns:xlrd2="http://schemas.microsoft.com/office/spreadsheetml/2017/richdata2" ref="A6:AE20">
    <sortCondition descending="1" ref="C6:C20"/>
  </sortState>
  <mergeCells count="6">
    <mergeCell ref="B43:D45"/>
    <mergeCell ref="F2:H2"/>
    <mergeCell ref="J2:L2"/>
    <mergeCell ref="N2:P2"/>
    <mergeCell ref="R2:T2"/>
    <mergeCell ref="A2:D3"/>
  </mergeCells>
  <phoneticPr fontId="9" type="noConversion"/>
  <conditionalFormatting sqref="F6:F40">
    <cfRule type="cellIs" dxfId="35" priority="16" operator="greaterThan">
      <formula>0</formula>
    </cfRule>
  </conditionalFormatting>
  <conditionalFormatting sqref="H6:H40">
    <cfRule type="cellIs" dxfId="34" priority="17" operator="greaterThan">
      <formula>0</formula>
    </cfRule>
  </conditionalFormatting>
  <conditionalFormatting sqref="J6:J40">
    <cfRule type="cellIs" dxfId="33" priority="12" operator="greaterThan">
      <formula>0</formula>
    </cfRule>
  </conditionalFormatting>
  <conditionalFormatting sqref="L6:L40">
    <cfRule type="cellIs" dxfId="32" priority="13" operator="greaterThan">
      <formula>0</formula>
    </cfRule>
  </conditionalFormatting>
  <conditionalFormatting sqref="N6:N40">
    <cfRule type="cellIs" dxfId="31" priority="8" operator="greaterThan">
      <formula>0</formula>
    </cfRule>
  </conditionalFormatting>
  <conditionalFormatting sqref="P6:P40">
    <cfRule type="cellIs" dxfId="30" priority="9" operator="greaterThan">
      <formula>0</formula>
    </cfRule>
  </conditionalFormatting>
  <conditionalFormatting sqref="R6:R40">
    <cfRule type="cellIs" dxfId="29" priority="1" operator="greaterThan">
      <formula>0</formula>
    </cfRule>
  </conditionalFormatting>
  <conditionalFormatting sqref="T6:T40">
    <cfRule type="cellIs" dxfId="28" priority="3" operator="greaterThan">
      <formula>0</formula>
    </cfRule>
  </conditionalFormatting>
  <pageMargins left="0.7" right="0.7" top="0.78740157499999996" bottom="0.78740157499999996" header="0.3" footer="0.3"/>
  <pageSetup paperSize="8" scale="54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teuerleute" prompt="Auswahl Steuerleute_x000a_" xr:uid="{E2617605-7134-4342-A934-161F349157F7}">
          <x14:formula1>
            <xm:f>Namen!$A$2:$A$136</xm:f>
          </x14:formula1>
          <xm:sqref>B6:B40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930B-A808-42FF-B6A0-6DE3CCE06FC0}">
  <sheetPr>
    <pageSetUpPr fitToPage="1"/>
  </sheetPr>
  <dimension ref="A1:AR72"/>
  <sheetViews>
    <sheetView showZeros="0" zoomScale="80" zoomScaleNormal="80" workbookViewId="0">
      <pane ySplit="3" topLeftCell="A4" activePane="bottomLeft" state="frozen"/>
      <selection pane="bottomLeft" activeCell="V3" sqref="V3"/>
    </sheetView>
  </sheetViews>
  <sheetFormatPr baseColWidth="10" defaultColWidth="11.42578125" defaultRowHeight="15" outlineLevelCol="1" x14ac:dyDescent="0.25"/>
  <cols>
    <col min="1" max="1" width="6" style="3" customWidth="1"/>
    <col min="2" max="2" width="54" style="3" customWidth="1"/>
    <col min="3" max="3" width="11.42578125" style="4"/>
    <col min="4" max="4" width="11.5703125" style="3" hidden="1" customWidth="1" outlineLevel="1"/>
    <col min="5" max="5" width="2.7109375" customWidth="1" collapsed="1"/>
    <col min="6" max="6" width="9.7109375" style="4" customWidth="1"/>
    <col min="7" max="7" width="9.7109375" style="4" hidden="1" customWidth="1" outlineLevel="1"/>
    <col min="8" max="8" width="9.7109375" style="4" customWidth="1" collapsed="1"/>
    <col min="9" max="9" width="2.7109375" customWidth="1"/>
    <col min="10" max="10" width="9.7109375" style="4" customWidth="1"/>
    <col min="11" max="11" width="9.7109375" style="4" hidden="1" customWidth="1" outlineLevel="1"/>
    <col min="12" max="12" width="9.7109375" style="4" customWidth="1" collapsed="1"/>
    <col min="13" max="13" width="2.7109375" customWidth="1"/>
    <col min="14" max="14" width="9.7109375" style="4" customWidth="1"/>
    <col min="15" max="15" width="9.7109375" style="4" hidden="1" customWidth="1" outlineLevel="1"/>
    <col min="16" max="16" width="9.7109375" style="4" customWidth="1" collapsed="1"/>
    <col min="17" max="17" width="2.7109375" customWidth="1"/>
    <col min="18" max="18" width="9.7109375" style="4" customWidth="1"/>
    <col min="19" max="19" width="9.7109375" style="4" hidden="1" customWidth="1" outlineLevel="1"/>
    <col min="20" max="20" width="9.7109375" style="4" customWidth="1" collapsed="1"/>
    <col min="21" max="21" width="2.7109375" customWidth="1"/>
    <col min="22" max="22" width="9.7109375" style="4" customWidth="1"/>
    <col min="23" max="23" width="9.7109375" style="4" hidden="1" customWidth="1" outlineLevel="1"/>
    <col min="24" max="24" width="9.7109375" style="4" customWidth="1" collapsed="1"/>
    <col min="25" max="25" width="2.7109375" customWidth="1"/>
    <col min="26" max="26" width="9.7109375" style="4" customWidth="1"/>
    <col min="27" max="27" width="9.7109375" style="4" hidden="1" customWidth="1" outlineLevel="1"/>
    <col min="28" max="28" width="9.7109375" style="4" customWidth="1" collapsed="1"/>
    <col min="29" max="29" width="2.7109375" customWidth="1"/>
    <col min="30" max="30" width="9.7109375" style="4" customWidth="1"/>
    <col min="31" max="31" width="9.7109375" style="4" hidden="1" customWidth="1" outlineLevel="1"/>
    <col min="32" max="32" width="9.7109375" style="4" customWidth="1" collapsed="1"/>
    <col min="33" max="39" width="11.42578125" style="3"/>
    <col min="40" max="40" width="32.7109375" style="3" bestFit="1" customWidth="1"/>
    <col min="41" max="16384" width="11.42578125" style="3"/>
  </cols>
  <sheetData>
    <row r="1" spans="1:44" ht="12.75" customHeight="1" x14ac:dyDescent="0.25">
      <c r="A1" s="4"/>
      <c r="B1" s="7"/>
      <c r="C1" s="7"/>
      <c r="D1" s="7"/>
    </row>
    <row r="2" spans="1:44" ht="167.25" customHeight="1" x14ac:dyDescent="0.25">
      <c r="A2" s="97" t="s">
        <v>268</v>
      </c>
      <c r="B2" s="98"/>
      <c r="C2" s="98"/>
      <c r="D2" s="98"/>
      <c r="F2" s="84" t="s">
        <v>304</v>
      </c>
      <c r="G2" s="84"/>
      <c r="H2" s="84"/>
      <c r="J2" s="84" t="s">
        <v>305</v>
      </c>
      <c r="K2" s="85"/>
      <c r="L2" s="85"/>
      <c r="N2" s="84" t="s">
        <v>308</v>
      </c>
      <c r="O2" s="85"/>
      <c r="P2" s="85"/>
      <c r="R2" s="84" t="s">
        <v>307</v>
      </c>
      <c r="S2" s="85"/>
      <c r="T2" s="85"/>
      <c r="V2" s="84" t="s">
        <v>310</v>
      </c>
      <c r="W2" s="85"/>
      <c r="X2" s="85"/>
      <c r="Z2" s="84" t="s">
        <v>306</v>
      </c>
      <c r="AA2" s="85"/>
      <c r="AB2" s="85"/>
      <c r="AD2" s="84" t="s">
        <v>309</v>
      </c>
      <c r="AE2" s="85"/>
      <c r="AF2" s="85"/>
    </row>
    <row r="3" spans="1:44" ht="15.95" customHeight="1" x14ac:dyDescent="0.25">
      <c r="A3" s="99"/>
      <c r="B3" s="100"/>
      <c r="C3" s="100"/>
      <c r="D3" s="100"/>
      <c r="F3" s="20" t="s">
        <v>171</v>
      </c>
      <c r="G3" s="39"/>
      <c r="H3" s="37">
        <v>2</v>
      </c>
      <c r="J3" s="20" t="s">
        <v>171</v>
      </c>
      <c r="K3" s="39"/>
      <c r="L3" s="37"/>
      <c r="N3" s="20" t="s">
        <v>171</v>
      </c>
      <c r="O3" s="39"/>
      <c r="P3" s="37"/>
      <c r="R3" s="20" t="s">
        <v>171</v>
      </c>
      <c r="S3" s="39"/>
      <c r="T3" s="37"/>
      <c r="V3" s="20" t="s">
        <v>171</v>
      </c>
      <c r="W3" s="39"/>
      <c r="X3" s="37"/>
      <c r="Z3" s="20" t="s">
        <v>171</v>
      </c>
      <c r="AA3" s="39"/>
      <c r="AB3" s="37"/>
      <c r="AC3" s="20"/>
      <c r="AD3" s="20" t="s">
        <v>171</v>
      </c>
      <c r="AE3" s="39"/>
      <c r="AF3" s="37"/>
    </row>
    <row r="4" spans="1:44" ht="9.9499999999999993" customHeight="1" x14ac:dyDescent="0.25">
      <c r="A4" s="4"/>
      <c r="B4" s="7"/>
      <c r="C4" s="7"/>
      <c r="D4" s="7"/>
      <c r="G4" s="12"/>
      <c r="H4" s="16"/>
      <c r="K4" s="12"/>
      <c r="L4" s="16"/>
      <c r="O4" s="12"/>
      <c r="P4" s="16"/>
      <c r="S4" s="12"/>
      <c r="T4" s="16"/>
      <c r="W4" s="12"/>
      <c r="X4" s="16"/>
      <c r="AA4" s="12"/>
      <c r="AB4" s="16"/>
      <c r="AE4" s="12"/>
      <c r="AF4" s="16"/>
    </row>
    <row r="5" spans="1:44" ht="54" customHeight="1" x14ac:dyDescent="0.25">
      <c r="A5" s="20" t="s">
        <v>5</v>
      </c>
      <c r="B5" s="27" t="s">
        <v>162</v>
      </c>
      <c r="C5" s="20" t="s">
        <v>8</v>
      </c>
      <c r="D5" s="29" t="s">
        <v>200</v>
      </c>
      <c r="F5" s="42" t="s">
        <v>197</v>
      </c>
      <c r="G5" s="42"/>
      <c r="H5" s="43" t="s">
        <v>198</v>
      </c>
      <c r="J5" s="42" t="s">
        <v>197</v>
      </c>
      <c r="K5" s="42"/>
      <c r="L5" s="43" t="s">
        <v>198</v>
      </c>
      <c r="N5" s="42" t="s">
        <v>197</v>
      </c>
      <c r="O5" s="42"/>
      <c r="P5" s="43" t="s">
        <v>198</v>
      </c>
      <c r="R5" s="42" t="s">
        <v>197</v>
      </c>
      <c r="S5" s="42"/>
      <c r="T5" s="43" t="s">
        <v>198</v>
      </c>
      <c r="V5" s="42" t="s">
        <v>197</v>
      </c>
      <c r="W5" s="42"/>
      <c r="X5" s="43" t="s">
        <v>198</v>
      </c>
      <c r="Z5" s="42" t="s">
        <v>197</v>
      </c>
      <c r="AA5" s="42"/>
      <c r="AB5" s="43" t="s">
        <v>198</v>
      </c>
      <c r="AD5" s="42" t="s">
        <v>197</v>
      </c>
      <c r="AE5" s="42"/>
      <c r="AF5" s="43" t="s">
        <v>198</v>
      </c>
    </row>
    <row r="6" spans="1:44" x14ac:dyDescent="0.25">
      <c r="A6" s="5">
        <v>1</v>
      </c>
      <c r="B6" s="63" t="s">
        <v>232</v>
      </c>
      <c r="C6" s="14">
        <f t="shared" ref="C6:C40" si="0">H6+L6+P6+T6+X6+AB6+AF6</f>
        <v>0</v>
      </c>
      <c r="D6" s="33"/>
      <c r="F6" s="35"/>
      <c r="G6" s="14">
        <f t="shared" ref="G6:G15" si="1">(H$3+2)-F6</f>
        <v>4</v>
      </c>
      <c r="H6" s="14">
        <f t="shared" ref="H6:H15" si="2">IF(F6=0,0,G6)</f>
        <v>0</v>
      </c>
      <c r="J6" s="35"/>
      <c r="K6" s="14">
        <f t="shared" ref="K6:K15" si="3">(L$3+2)-J6</f>
        <v>2</v>
      </c>
      <c r="L6" s="14">
        <f t="shared" ref="L6:L15" si="4">IF(J6=0,0,K6)</f>
        <v>0</v>
      </c>
      <c r="N6" s="35"/>
      <c r="O6" s="14">
        <f t="shared" ref="O6:O25" si="5">(P$3+2)-N6</f>
        <v>2</v>
      </c>
      <c r="P6" s="14">
        <f t="shared" ref="P6:P25" si="6">IF(N6=0,0,O6)</f>
        <v>0</v>
      </c>
      <c r="R6" s="35"/>
      <c r="S6" s="14">
        <f t="shared" ref="S6:S25" si="7">(T$3+2)-R6</f>
        <v>2</v>
      </c>
      <c r="T6" s="14">
        <f t="shared" ref="T6:T25" si="8">IF(R6=0,0,S6)</f>
        <v>0</v>
      </c>
      <c r="V6" s="35"/>
      <c r="W6" s="14">
        <f t="shared" ref="W6:W25" si="9">(X$3+2)-V6</f>
        <v>2</v>
      </c>
      <c r="X6" s="14">
        <f t="shared" ref="X6:X25" si="10">IF(V6=0,0,W6)</f>
        <v>0</v>
      </c>
      <c r="Z6" s="35"/>
      <c r="AA6" s="14">
        <f t="shared" ref="AA6:AA25" si="11">(AB$3+2)-Z6</f>
        <v>2</v>
      </c>
      <c r="AB6" s="14">
        <f t="shared" ref="AB6:AB25" si="12">IF(Z6=0,0,AA6)</f>
        <v>0</v>
      </c>
      <c r="AD6" s="35"/>
      <c r="AE6" s="14">
        <f t="shared" ref="AE6:AE25" si="13">(AF$3+2)-AD6</f>
        <v>2</v>
      </c>
      <c r="AF6" s="14">
        <f t="shared" ref="AF6:AF25" si="14">IF(AD6=0,0,AE6)</f>
        <v>0</v>
      </c>
    </row>
    <row r="7" spans="1:44" x14ac:dyDescent="0.25">
      <c r="A7" s="5">
        <v>2</v>
      </c>
      <c r="B7" s="15" t="s">
        <v>170</v>
      </c>
      <c r="C7" s="14">
        <f t="shared" si="0"/>
        <v>0</v>
      </c>
      <c r="D7" s="33"/>
      <c r="F7" s="36"/>
      <c r="G7" s="14">
        <f t="shared" si="1"/>
        <v>4</v>
      </c>
      <c r="H7" s="14">
        <f t="shared" si="2"/>
        <v>0</v>
      </c>
      <c r="J7" s="36"/>
      <c r="K7" s="14">
        <f t="shared" si="3"/>
        <v>2</v>
      </c>
      <c r="L7" s="14">
        <f t="shared" si="4"/>
        <v>0</v>
      </c>
      <c r="N7" s="36"/>
      <c r="O7" s="14">
        <f t="shared" si="5"/>
        <v>2</v>
      </c>
      <c r="P7" s="14">
        <f t="shared" si="6"/>
        <v>0</v>
      </c>
      <c r="R7" s="36"/>
      <c r="S7" s="14">
        <f t="shared" si="7"/>
        <v>2</v>
      </c>
      <c r="T7" s="14">
        <f t="shared" si="8"/>
        <v>0</v>
      </c>
      <c r="V7" s="36"/>
      <c r="W7" s="14">
        <f t="shared" si="9"/>
        <v>2</v>
      </c>
      <c r="X7" s="14">
        <f t="shared" si="10"/>
        <v>0</v>
      </c>
      <c r="Z7" s="36"/>
      <c r="AA7" s="14">
        <f t="shared" si="11"/>
        <v>2</v>
      </c>
      <c r="AB7" s="14">
        <f t="shared" si="12"/>
        <v>0</v>
      </c>
      <c r="AD7" s="36"/>
      <c r="AE7" s="14">
        <f t="shared" si="13"/>
        <v>2</v>
      </c>
      <c r="AF7" s="14">
        <f t="shared" si="14"/>
        <v>0</v>
      </c>
    </row>
    <row r="8" spans="1:44" x14ac:dyDescent="0.25">
      <c r="A8" s="5">
        <v>3</v>
      </c>
      <c r="B8" s="13" t="s">
        <v>235</v>
      </c>
      <c r="C8" s="14">
        <f t="shared" si="0"/>
        <v>0</v>
      </c>
      <c r="D8" s="33"/>
      <c r="F8" s="36"/>
      <c r="G8" s="14">
        <f t="shared" si="1"/>
        <v>4</v>
      </c>
      <c r="H8" s="14">
        <f t="shared" si="2"/>
        <v>0</v>
      </c>
      <c r="J8" s="36"/>
      <c r="K8" s="14">
        <f t="shared" si="3"/>
        <v>2</v>
      </c>
      <c r="L8" s="14">
        <f t="shared" si="4"/>
        <v>0</v>
      </c>
      <c r="N8" s="36"/>
      <c r="O8" s="14">
        <f t="shared" si="5"/>
        <v>2</v>
      </c>
      <c r="P8" s="14">
        <f t="shared" si="6"/>
        <v>0</v>
      </c>
      <c r="R8" s="36"/>
      <c r="S8" s="14">
        <f t="shared" si="7"/>
        <v>2</v>
      </c>
      <c r="T8" s="14">
        <f t="shared" si="8"/>
        <v>0</v>
      </c>
      <c r="V8" s="36"/>
      <c r="W8" s="14">
        <f t="shared" si="9"/>
        <v>2</v>
      </c>
      <c r="X8" s="14">
        <f t="shared" si="10"/>
        <v>0</v>
      </c>
      <c r="Z8" s="36"/>
      <c r="AA8" s="14">
        <f t="shared" si="11"/>
        <v>2</v>
      </c>
      <c r="AB8" s="14">
        <f t="shared" si="12"/>
        <v>0</v>
      </c>
      <c r="AD8" s="36"/>
      <c r="AE8" s="14">
        <f t="shared" si="13"/>
        <v>2</v>
      </c>
      <c r="AF8" s="14">
        <f t="shared" si="14"/>
        <v>0</v>
      </c>
    </row>
    <row r="9" spans="1:44" x14ac:dyDescent="0.25">
      <c r="A9" s="5"/>
      <c r="B9" s="13" t="s">
        <v>238</v>
      </c>
      <c r="C9" s="14">
        <f t="shared" si="0"/>
        <v>0</v>
      </c>
      <c r="D9" s="33"/>
      <c r="F9" s="36"/>
      <c r="G9" s="14">
        <f t="shared" si="1"/>
        <v>4</v>
      </c>
      <c r="H9" s="14">
        <f t="shared" si="2"/>
        <v>0</v>
      </c>
      <c r="J9" s="36"/>
      <c r="K9" s="14">
        <f t="shared" si="3"/>
        <v>2</v>
      </c>
      <c r="L9" s="14">
        <f t="shared" si="4"/>
        <v>0</v>
      </c>
      <c r="N9" s="36"/>
      <c r="O9" s="14">
        <f t="shared" si="5"/>
        <v>2</v>
      </c>
      <c r="P9" s="14">
        <f t="shared" si="6"/>
        <v>0</v>
      </c>
      <c r="R9" s="36"/>
      <c r="S9" s="14">
        <f t="shared" si="7"/>
        <v>2</v>
      </c>
      <c r="T9" s="14">
        <f t="shared" si="8"/>
        <v>0</v>
      </c>
      <c r="V9" s="36"/>
      <c r="W9" s="14">
        <f t="shared" si="9"/>
        <v>2</v>
      </c>
      <c r="X9" s="14">
        <f t="shared" si="10"/>
        <v>0</v>
      </c>
      <c r="Z9" s="36"/>
      <c r="AA9" s="14">
        <f t="shared" si="11"/>
        <v>2</v>
      </c>
      <c r="AB9" s="14">
        <f t="shared" si="12"/>
        <v>0</v>
      </c>
      <c r="AD9" s="36"/>
      <c r="AE9" s="14">
        <f t="shared" si="13"/>
        <v>2</v>
      </c>
      <c r="AF9" s="14">
        <f t="shared" si="14"/>
        <v>0</v>
      </c>
      <c r="AN9" s="52"/>
      <c r="AO9" s="54"/>
      <c r="AP9" s="52"/>
      <c r="AQ9" s="52"/>
      <c r="AR9" s="52"/>
    </row>
    <row r="10" spans="1:44" x14ac:dyDescent="0.25">
      <c r="A10" s="5">
        <v>4</v>
      </c>
      <c r="B10" s="13" t="s">
        <v>237</v>
      </c>
      <c r="C10" s="14">
        <f t="shared" si="0"/>
        <v>0</v>
      </c>
      <c r="D10" s="33"/>
      <c r="F10" s="36"/>
      <c r="G10" s="14">
        <f t="shared" si="1"/>
        <v>4</v>
      </c>
      <c r="H10" s="14">
        <f t="shared" si="2"/>
        <v>0</v>
      </c>
      <c r="J10" s="36"/>
      <c r="K10" s="14">
        <f t="shared" si="3"/>
        <v>2</v>
      </c>
      <c r="L10" s="14">
        <f t="shared" si="4"/>
        <v>0</v>
      </c>
      <c r="N10" s="36"/>
      <c r="O10" s="14">
        <f t="shared" si="5"/>
        <v>2</v>
      </c>
      <c r="P10" s="14">
        <f t="shared" si="6"/>
        <v>0</v>
      </c>
      <c r="R10" s="36"/>
      <c r="S10" s="14">
        <f t="shared" si="7"/>
        <v>2</v>
      </c>
      <c r="T10" s="14">
        <f t="shared" si="8"/>
        <v>0</v>
      </c>
      <c r="V10" s="36"/>
      <c r="W10" s="14">
        <f t="shared" si="9"/>
        <v>2</v>
      </c>
      <c r="X10" s="14">
        <f t="shared" si="10"/>
        <v>0</v>
      </c>
      <c r="Z10" s="36"/>
      <c r="AA10" s="14">
        <f t="shared" si="11"/>
        <v>2</v>
      </c>
      <c r="AB10" s="14">
        <f t="shared" si="12"/>
        <v>0</v>
      </c>
      <c r="AD10" s="36"/>
      <c r="AE10" s="14">
        <f t="shared" si="13"/>
        <v>2</v>
      </c>
      <c r="AF10" s="14">
        <f t="shared" si="14"/>
        <v>0</v>
      </c>
      <c r="AN10" s="51"/>
      <c r="AO10" s="53"/>
      <c r="AP10" s="52"/>
      <c r="AQ10" s="52"/>
    </row>
    <row r="11" spans="1:44" x14ac:dyDescent="0.25">
      <c r="A11" s="5">
        <v>5</v>
      </c>
      <c r="B11" s="13" t="s">
        <v>234</v>
      </c>
      <c r="C11" s="14">
        <f t="shared" si="0"/>
        <v>0</v>
      </c>
      <c r="D11" s="33"/>
      <c r="F11" s="36"/>
      <c r="G11" s="14">
        <f t="shared" si="1"/>
        <v>4</v>
      </c>
      <c r="H11" s="14">
        <f t="shared" si="2"/>
        <v>0</v>
      </c>
      <c r="J11" s="36"/>
      <c r="K11" s="14">
        <f t="shared" si="3"/>
        <v>2</v>
      </c>
      <c r="L11" s="14">
        <f t="shared" si="4"/>
        <v>0</v>
      </c>
      <c r="N11" s="36"/>
      <c r="O11" s="14">
        <f t="shared" si="5"/>
        <v>2</v>
      </c>
      <c r="P11" s="14">
        <f t="shared" si="6"/>
        <v>0</v>
      </c>
      <c r="R11" s="36"/>
      <c r="S11" s="14">
        <f t="shared" si="7"/>
        <v>2</v>
      </c>
      <c r="T11" s="14">
        <f t="shared" si="8"/>
        <v>0</v>
      </c>
      <c r="V11" s="36"/>
      <c r="W11" s="14">
        <f t="shared" si="9"/>
        <v>2</v>
      </c>
      <c r="X11" s="14">
        <f t="shared" si="10"/>
        <v>0</v>
      </c>
      <c r="Z11" s="36"/>
      <c r="AA11" s="14">
        <f t="shared" si="11"/>
        <v>2</v>
      </c>
      <c r="AB11" s="14">
        <f t="shared" si="12"/>
        <v>0</v>
      </c>
      <c r="AD11" s="36"/>
      <c r="AE11" s="14">
        <f t="shared" si="13"/>
        <v>2</v>
      </c>
      <c r="AF11" s="14">
        <f t="shared" si="14"/>
        <v>0</v>
      </c>
    </row>
    <row r="12" spans="1:44" x14ac:dyDescent="0.25">
      <c r="A12" s="5">
        <v>6</v>
      </c>
      <c r="B12" s="13" t="s">
        <v>202</v>
      </c>
      <c r="C12" s="14">
        <f t="shared" si="0"/>
        <v>0</v>
      </c>
      <c r="D12" s="33"/>
      <c r="F12" s="36"/>
      <c r="G12" s="14">
        <f t="shared" si="1"/>
        <v>4</v>
      </c>
      <c r="H12" s="14">
        <f t="shared" si="2"/>
        <v>0</v>
      </c>
      <c r="J12" s="36"/>
      <c r="K12" s="14">
        <f t="shared" si="3"/>
        <v>2</v>
      </c>
      <c r="L12" s="14">
        <f t="shared" si="4"/>
        <v>0</v>
      </c>
      <c r="N12" s="36"/>
      <c r="O12" s="14">
        <f t="shared" si="5"/>
        <v>2</v>
      </c>
      <c r="P12" s="14">
        <f t="shared" si="6"/>
        <v>0</v>
      </c>
      <c r="R12" s="36"/>
      <c r="S12" s="14">
        <f t="shared" si="7"/>
        <v>2</v>
      </c>
      <c r="T12" s="14">
        <f t="shared" si="8"/>
        <v>0</v>
      </c>
      <c r="V12" s="36"/>
      <c r="W12" s="14">
        <f t="shared" si="9"/>
        <v>2</v>
      </c>
      <c r="X12" s="14">
        <f t="shared" si="10"/>
        <v>0</v>
      </c>
      <c r="Z12" s="36"/>
      <c r="AA12" s="14">
        <f t="shared" si="11"/>
        <v>2</v>
      </c>
      <c r="AB12" s="14">
        <f t="shared" si="12"/>
        <v>0</v>
      </c>
      <c r="AD12" s="36"/>
      <c r="AE12" s="14">
        <f t="shared" si="13"/>
        <v>2</v>
      </c>
      <c r="AF12" s="14">
        <f t="shared" si="14"/>
        <v>0</v>
      </c>
      <c r="AN12" s="52"/>
      <c r="AO12" s="54"/>
      <c r="AP12" s="52"/>
      <c r="AQ12" s="52"/>
    </row>
    <row r="13" spans="1:44" x14ac:dyDescent="0.25">
      <c r="A13" s="5">
        <v>7</v>
      </c>
      <c r="B13" s="13" t="s">
        <v>180</v>
      </c>
      <c r="C13" s="14">
        <f t="shared" si="0"/>
        <v>0</v>
      </c>
      <c r="D13" s="33"/>
      <c r="F13" s="36"/>
      <c r="G13" s="14">
        <f t="shared" si="1"/>
        <v>4</v>
      </c>
      <c r="H13" s="14">
        <f t="shared" si="2"/>
        <v>0</v>
      </c>
      <c r="J13" s="36"/>
      <c r="K13" s="14">
        <f t="shared" si="3"/>
        <v>2</v>
      </c>
      <c r="L13" s="14">
        <f t="shared" si="4"/>
        <v>0</v>
      </c>
      <c r="N13" s="36"/>
      <c r="O13" s="14">
        <f t="shared" si="5"/>
        <v>2</v>
      </c>
      <c r="P13" s="14">
        <f t="shared" si="6"/>
        <v>0</v>
      </c>
      <c r="R13" s="36"/>
      <c r="S13" s="14">
        <f t="shared" si="7"/>
        <v>2</v>
      </c>
      <c r="T13" s="14">
        <f t="shared" si="8"/>
        <v>0</v>
      </c>
      <c r="V13" s="36"/>
      <c r="W13" s="14">
        <f t="shared" si="9"/>
        <v>2</v>
      </c>
      <c r="X13" s="14">
        <f t="shared" si="10"/>
        <v>0</v>
      </c>
      <c r="Z13" s="36"/>
      <c r="AA13" s="14">
        <f t="shared" si="11"/>
        <v>2</v>
      </c>
      <c r="AB13" s="14">
        <f t="shared" si="12"/>
        <v>0</v>
      </c>
      <c r="AD13" s="36"/>
      <c r="AE13" s="14">
        <f t="shared" si="13"/>
        <v>2</v>
      </c>
      <c r="AF13" s="14">
        <f t="shared" si="14"/>
        <v>0</v>
      </c>
    </row>
    <row r="14" spans="1:44" x14ac:dyDescent="0.25">
      <c r="A14" s="5"/>
      <c r="B14" s="13" t="s">
        <v>239</v>
      </c>
      <c r="C14" s="14">
        <f t="shared" si="0"/>
        <v>0</v>
      </c>
      <c r="D14" s="33"/>
      <c r="F14" s="36"/>
      <c r="G14" s="14">
        <f t="shared" si="1"/>
        <v>4</v>
      </c>
      <c r="H14" s="14">
        <f t="shared" si="2"/>
        <v>0</v>
      </c>
      <c r="J14" s="36"/>
      <c r="K14" s="14">
        <f t="shared" si="3"/>
        <v>2</v>
      </c>
      <c r="L14" s="14">
        <f t="shared" si="4"/>
        <v>0</v>
      </c>
      <c r="N14" s="36"/>
      <c r="O14" s="14">
        <f t="shared" si="5"/>
        <v>2</v>
      </c>
      <c r="P14" s="14">
        <f t="shared" si="6"/>
        <v>0</v>
      </c>
      <c r="R14" s="36"/>
      <c r="S14" s="14">
        <f t="shared" si="7"/>
        <v>2</v>
      </c>
      <c r="T14" s="14">
        <f t="shared" si="8"/>
        <v>0</v>
      </c>
      <c r="V14" s="36"/>
      <c r="W14" s="14">
        <f t="shared" si="9"/>
        <v>2</v>
      </c>
      <c r="X14" s="14">
        <f t="shared" si="10"/>
        <v>0</v>
      </c>
      <c r="Z14" s="36"/>
      <c r="AA14" s="14">
        <f t="shared" si="11"/>
        <v>2</v>
      </c>
      <c r="AB14" s="14">
        <f t="shared" si="12"/>
        <v>0</v>
      </c>
      <c r="AD14" s="36"/>
      <c r="AE14" s="14">
        <f t="shared" si="13"/>
        <v>2</v>
      </c>
      <c r="AF14" s="14">
        <f t="shared" si="14"/>
        <v>0</v>
      </c>
      <c r="AN14" s="52"/>
      <c r="AP14" s="52"/>
    </row>
    <row r="15" spans="1:44" x14ac:dyDescent="0.25">
      <c r="A15" s="5">
        <v>8</v>
      </c>
      <c r="B15" s="13" t="s">
        <v>233</v>
      </c>
      <c r="C15" s="14">
        <f t="shared" si="0"/>
        <v>0</v>
      </c>
      <c r="D15" s="33"/>
      <c r="F15" s="36"/>
      <c r="G15" s="14">
        <f t="shared" si="1"/>
        <v>4</v>
      </c>
      <c r="H15" s="14">
        <f t="shared" si="2"/>
        <v>0</v>
      </c>
      <c r="J15" s="36"/>
      <c r="K15" s="14">
        <f t="shared" si="3"/>
        <v>2</v>
      </c>
      <c r="L15" s="14">
        <f t="shared" si="4"/>
        <v>0</v>
      </c>
      <c r="N15" s="36"/>
      <c r="O15" s="14">
        <f t="shared" si="5"/>
        <v>2</v>
      </c>
      <c r="P15" s="14">
        <f t="shared" si="6"/>
        <v>0</v>
      </c>
      <c r="R15" s="36"/>
      <c r="S15" s="14">
        <f t="shared" si="7"/>
        <v>2</v>
      </c>
      <c r="T15" s="14">
        <f t="shared" si="8"/>
        <v>0</v>
      </c>
      <c r="V15" s="36"/>
      <c r="W15" s="14">
        <f t="shared" si="9"/>
        <v>2</v>
      </c>
      <c r="X15" s="14">
        <f t="shared" si="10"/>
        <v>0</v>
      </c>
      <c r="Z15" s="36"/>
      <c r="AA15" s="14">
        <f t="shared" si="11"/>
        <v>2</v>
      </c>
      <c r="AB15" s="14">
        <f t="shared" si="12"/>
        <v>0</v>
      </c>
      <c r="AD15" s="36"/>
      <c r="AE15" s="14">
        <f t="shared" si="13"/>
        <v>2</v>
      </c>
      <c r="AF15" s="14">
        <f t="shared" si="14"/>
        <v>0</v>
      </c>
    </row>
    <row r="16" spans="1:44" x14ac:dyDescent="0.25">
      <c r="A16" s="5"/>
      <c r="B16" s="13" t="s">
        <v>240</v>
      </c>
      <c r="C16" s="14">
        <f t="shared" si="0"/>
        <v>0</v>
      </c>
      <c r="D16" s="33"/>
      <c r="F16" s="36"/>
      <c r="G16" s="14"/>
      <c r="H16" s="14"/>
      <c r="J16" s="36"/>
      <c r="K16" s="14"/>
      <c r="L16" s="14"/>
      <c r="N16" s="36"/>
      <c r="O16" s="14">
        <f t="shared" si="5"/>
        <v>2</v>
      </c>
      <c r="P16" s="14">
        <f t="shared" si="6"/>
        <v>0</v>
      </c>
      <c r="R16" s="36"/>
      <c r="S16" s="14">
        <f t="shared" si="7"/>
        <v>2</v>
      </c>
      <c r="T16" s="14">
        <f t="shared" si="8"/>
        <v>0</v>
      </c>
      <c r="V16" s="36"/>
      <c r="W16" s="14">
        <f t="shared" si="9"/>
        <v>2</v>
      </c>
      <c r="X16" s="14">
        <f t="shared" si="10"/>
        <v>0</v>
      </c>
      <c r="Z16" s="36"/>
      <c r="AA16" s="14">
        <f t="shared" si="11"/>
        <v>2</v>
      </c>
      <c r="AB16" s="14">
        <f t="shared" si="12"/>
        <v>0</v>
      </c>
      <c r="AD16" s="36"/>
      <c r="AE16" s="14">
        <f t="shared" si="13"/>
        <v>2</v>
      </c>
      <c r="AF16" s="14">
        <f t="shared" si="14"/>
        <v>0</v>
      </c>
      <c r="AN16" s="52"/>
      <c r="AO16" s="54"/>
      <c r="AP16" s="52"/>
      <c r="AQ16" s="52"/>
    </row>
    <row r="17" spans="1:43" x14ac:dyDescent="0.25">
      <c r="A17" s="5">
        <v>9</v>
      </c>
      <c r="B17" s="13" t="s">
        <v>236</v>
      </c>
      <c r="C17" s="14">
        <f t="shared" si="0"/>
        <v>0</v>
      </c>
      <c r="D17" s="33"/>
      <c r="F17" s="36"/>
      <c r="G17" s="14">
        <f>(H$3+2)-F17</f>
        <v>4</v>
      </c>
      <c r="H17" s="14">
        <f>IF(F17=0,0,G17)</f>
        <v>0</v>
      </c>
      <c r="J17" s="36"/>
      <c r="K17" s="14">
        <f>(L$3+2)-J17</f>
        <v>2</v>
      </c>
      <c r="L17" s="14">
        <f>IF(J17=0,0,K17)</f>
        <v>0</v>
      </c>
      <c r="N17" s="36"/>
      <c r="O17" s="14">
        <f t="shared" si="5"/>
        <v>2</v>
      </c>
      <c r="P17" s="14">
        <f t="shared" si="6"/>
        <v>0</v>
      </c>
      <c r="R17" s="36"/>
      <c r="S17" s="14">
        <f t="shared" si="7"/>
        <v>2</v>
      </c>
      <c r="T17" s="14">
        <f t="shared" si="8"/>
        <v>0</v>
      </c>
      <c r="V17" s="36"/>
      <c r="W17" s="14">
        <f t="shared" si="9"/>
        <v>2</v>
      </c>
      <c r="X17" s="14">
        <f t="shared" si="10"/>
        <v>0</v>
      </c>
      <c r="Z17" s="36"/>
      <c r="AA17" s="14">
        <f t="shared" si="11"/>
        <v>2</v>
      </c>
      <c r="AB17" s="14">
        <f t="shared" si="12"/>
        <v>0</v>
      </c>
      <c r="AD17" s="36"/>
      <c r="AE17" s="14">
        <f t="shared" si="13"/>
        <v>2</v>
      </c>
      <c r="AF17" s="14">
        <f t="shared" si="14"/>
        <v>0</v>
      </c>
    </row>
    <row r="18" spans="1:43" x14ac:dyDescent="0.25">
      <c r="A18" s="5"/>
      <c r="B18" s="13"/>
      <c r="C18" s="14">
        <f t="shared" si="0"/>
        <v>0</v>
      </c>
      <c r="D18" s="33"/>
      <c r="F18" s="36"/>
      <c r="G18" s="14"/>
      <c r="H18" s="14"/>
      <c r="J18" s="36"/>
      <c r="K18" s="14"/>
      <c r="L18" s="14"/>
      <c r="N18" s="36"/>
      <c r="O18" s="14">
        <f t="shared" si="5"/>
        <v>2</v>
      </c>
      <c r="P18" s="14">
        <f t="shared" si="6"/>
        <v>0</v>
      </c>
      <c r="R18" s="36"/>
      <c r="S18" s="14">
        <f t="shared" si="7"/>
        <v>2</v>
      </c>
      <c r="T18" s="14">
        <f t="shared" si="8"/>
        <v>0</v>
      </c>
      <c r="V18" s="36"/>
      <c r="W18" s="14">
        <f t="shared" si="9"/>
        <v>2</v>
      </c>
      <c r="X18" s="14">
        <f t="shared" si="10"/>
        <v>0</v>
      </c>
      <c r="Z18" s="36"/>
      <c r="AA18" s="14">
        <f t="shared" si="11"/>
        <v>2</v>
      </c>
      <c r="AB18" s="14">
        <f t="shared" si="12"/>
        <v>0</v>
      </c>
      <c r="AD18" s="36"/>
      <c r="AE18" s="14">
        <f t="shared" si="13"/>
        <v>2</v>
      </c>
      <c r="AF18" s="14">
        <f t="shared" si="14"/>
        <v>0</v>
      </c>
      <c r="AN18" s="52"/>
      <c r="AP18" s="52"/>
    </row>
    <row r="19" spans="1:43" x14ac:dyDescent="0.25">
      <c r="A19" s="5"/>
      <c r="B19" s="13"/>
      <c r="C19" s="14">
        <f t="shared" si="0"/>
        <v>0</v>
      </c>
      <c r="D19" s="33"/>
      <c r="F19" s="36"/>
      <c r="G19" s="14">
        <f>(H$3+2)-F19</f>
        <v>4</v>
      </c>
      <c r="H19" s="14">
        <f>IF(F19=0,0,G19)</f>
        <v>0</v>
      </c>
      <c r="J19" s="36"/>
      <c r="K19" s="14">
        <f>(L$3+2)-J19</f>
        <v>2</v>
      </c>
      <c r="L19" s="14">
        <f>IF(J19=0,0,K19)</f>
        <v>0</v>
      </c>
      <c r="N19" s="36"/>
      <c r="O19" s="14">
        <f t="shared" si="5"/>
        <v>2</v>
      </c>
      <c r="P19" s="14">
        <f t="shared" si="6"/>
        <v>0</v>
      </c>
      <c r="R19" s="36"/>
      <c r="S19" s="14">
        <f t="shared" si="7"/>
        <v>2</v>
      </c>
      <c r="T19" s="14">
        <f t="shared" si="8"/>
        <v>0</v>
      </c>
      <c r="V19" s="36"/>
      <c r="W19" s="14">
        <f t="shared" si="9"/>
        <v>2</v>
      </c>
      <c r="X19" s="14">
        <f t="shared" si="10"/>
        <v>0</v>
      </c>
      <c r="Z19" s="36"/>
      <c r="AA19" s="14">
        <f t="shared" si="11"/>
        <v>2</v>
      </c>
      <c r="AB19" s="14">
        <f t="shared" si="12"/>
        <v>0</v>
      </c>
      <c r="AD19" s="36"/>
      <c r="AE19" s="14">
        <f t="shared" si="13"/>
        <v>2</v>
      </c>
      <c r="AF19" s="14">
        <f t="shared" si="14"/>
        <v>0</v>
      </c>
      <c r="AN19" s="52"/>
      <c r="AO19" s="54"/>
      <c r="AP19" s="52"/>
      <c r="AQ19" s="52"/>
    </row>
    <row r="20" spans="1:43" x14ac:dyDescent="0.25">
      <c r="A20" s="5"/>
      <c r="B20" s="13"/>
      <c r="C20" s="14">
        <f t="shared" si="0"/>
        <v>0</v>
      </c>
      <c r="D20" s="33"/>
      <c r="F20" s="36"/>
      <c r="G20" s="14">
        <f>(H$3+2)-F20</f>
        <v>4</v>
      </c>
      <c r="H20" s="14">
        <f>IF(F20=0,0,G20)</f>
        <v>0</v>
      </c>
      <c r="J20" s="36"/>
      <c r="K20" s="14">
        <f>(L$3+2)-J20</f>
        <v>2</v>
      </c>
      <c r="L20" s="14">
        <f>IF(J20=0,0,K20)</f>
        <v>0</v>
      </c>
      <c r="N20" s="36"/>
      <c r="O20" s="14">
        <f t="shared" si="5"/>
        <v>2</v>
      </c>
      <c r="P20" s="14">
        <f t="shared" si="6"/>
        <v>0</v>
      </c>
      <c r="R20" s="36"/>
      <c r="S20" s="14">
        <f t="shared" si="7"/>
        <v>2</v>
      </c>
      <c r="T20" s="14">
        <f t="shared" si="8"/>
        <v>0</v>
      </c>
      <c r="V20" s="36"/>
      <c r="W20" s="14">
        <f t="shared" si="9"/>
        <v>2</v>
      </c>
      <c r="X20" s="14">
        <f t="shared" si="10"/>
        <v>0</v>
      </c>
      <c r="Z20" s="36"/>
      <c r="AA20" s="14">
        <f t="shared" si="11"/>
        <v>2</v>
      </c>
      <c r="AB20" s="14">
        <f t="shared" si="12"/>
        <v>0</v>
      </c>
      <c r="AD20" s="36"/>
      <c r="AE20" s="14">
        <f t="shared" si="13"/>
        <v>2</v>
      </c>
      <c r="AF20" s="14">
        <f t="shared" si="14"/>
        <v>0</v>
      </c>
      <c r="AN20" s="52"/>
      <c r="AO20" s="54"/>
      <c r="AP20" s="52"/>
      <c r="AQ20" s="52"/>
    </row>
    <row r="21" spans="1:43" x14ac:dyDescent="0.25">
      <c r="A21" s="5"/>
      <c r="B21" s="13"/>
      <c r="C21" s="14">
        <f t="shared" si="0"/>
        <v>0</v>
      </c>
      <c r="D21" s="33"/>
      <c r="F21" s="36"/>
      <c r="G21" s="14"/>
      <c r="H21" s="14"/>
      <c r="J21" s="36"/>
      <c r="K21" s="14"/>
      <c r="L21" s="14"/>
      <c r="N21" s="36"/>
      <c r="O21" s="14">
        <f t="shared" si="5"/>
        <v>2</v>
      </c>
      <c r="P21" s="14">
        <f t="shared" si="6"/>
        <v>0</v>
      </c>
      <c r="R21" s="36"/>
      <c r="S21" s="14">
        <f t="shared" si="7"/>
        <v>2</v>
      </c>
      <c r="T21" s="14">
        <f t="shared" si="8"/>
        <v>0</v>
      </c>
      <c r="V21" s="36"/>
      <c r="W21" s="14">
        <f t="shared" si="9"/>
        <v>2</v>
      </c>
      <c r="X21" s="14">
        <f t="shared" si="10"/>
        <v>0</v>
      </c>
      <c r="Z21" s="36"/>
      <c r="AA21" s="14">
        <f t="shared" si="11"/>
        <v>2</v>
      </c>
      <c r="AB21" s="14">
        <f t="shared" si="12"/>
        <v>0</v>
      </c>
      <c r="AD21" s="36"/>
      <c r="AE21" s="14">
        <f t="shared" si="13"/>
        <v>2</v>
      </c>
      <c r="AF21" s="14">
        <f t="shared" si="14"/>
        <v>0</v>
      </c>
      <c r="AN21" s="58"/>
      <c r="AO21" s="54"/>
      <c r="AP21" s="52"/>
    </row>
    <row r="22" spans="1:43" x14ac:dyDescent="0.25">
      <c r="A22" s="5"/>
      <c r="B22" s="13"/>
      <c r="C22" s="14">
        <f t="shared" si="0"/>
        <v>0</v>
      </c>
      <c r="D22" s="33"/>
      <c r="F22" s="36"/>
      <c r="G22" s="14">
        <f>(H$3+2)-F22</f>
        <v>4</v>
      </c>
      <c r="H22" s="14">
        <f>IF(F22=0,0,G22)</f>
        <v>0</v>
      </c>
      <c r="J22" s="36"/>
      <c r="K22" s="14">
        <f>(L$3+2)-J22</f>
        <v>2</v>
      </c>
      <c r="L22" s="14">
        <f>IF(J22=0,0,K22)</f>
        <v>0</v>
      </c>
      <c r="N22" s="36"/>
      <c r="O22" s="14">
        <f t="shared" si="5"/>
        <v>2</v>
      </c>
      <c r="P22" s="14">
        <f t="shared" si="6"/>
        <v>0</v>
      </c>
      <c r="R22" s="36"/>
      <c r="S22" s="14">
        <f t="shared" si="7"/>
        <v>2</v>
      </c>
      <c r="T22" s="14">
        <f t="shared" si="8"/>
        <v>0</v>
      </c>
      <c r="V22" s="36"/>
      <c r="W22" s="14">
        <f t="shared" si="9"/>
        <v>2</v>
      </c>
      <c r="X22" s="14">
        <f t="shared" si="10"/>
        <v>0</v>
      </c>
      <c r="Z22" s="36"/>
      <c r="AA22" s="14">
        <f t="shared" si="11"/>
        <v>2</v>
      </c>
      <c r="AB22" s="14">
        <f t="shared" si="12"/>
        <v>0</v>
      </c>
      <c r="AD22" s="36"/>
      <c r="AE22" s="14">
        <f t="shared" si="13"/>
        <v>2</v>
      </c>
      <c r="AF22" s="14">
        <f t="shared" si="14"/>
        <v>0</v>
      </c>
      <c r="AO22" s="54"/>
    </row>
    <row r="23" spans="1:43" x14ac:dyDescent="0.25">
      <c r="A23" s="5"/>
      <c r="B23" s="13"/>
      <c r="C23" s="14">
        <f t="shared" si="0"/>
        <v>0</v>
      </c>
      <c r="D23" s="33"/>
      <c r="F23" s="36"/>
      <c r="G23" s="14"/>
      <c r="H23" s="14"/>
      <c r="J23" s="36"/>
      <c r="K23" s="14"/>
      <c r="L23" s="14"/>
      <c r="N23" s="36"/>
      <c r="O23" s="14">
        <f t="shared" si="5"/>
        <v>2</v>
      </c>
      <c r="P23" s="14">
        <f t="shared" si="6"/>
        <v>0</v>
      </c>
      <c r="R23" s="36"/>
      <c r="S23" s="14">
        <f t="shared" si="7"/>
        <v>2</v>
      </c>
      <c r="T23" s="14">
        <f t="shared" si="8"/>
        <v>0</v>
      </c>
      <c r="V23" s="36"/>
      <c r="W23" s="14">
        <f t="shared" si="9"/>
        <v>2</v>
      </c>
      <c r="X23" s="14">
        <f t="shared" si="10"/>
        <v>0</v>
      </c>
      <c r="Z23" s="36"/>
      <c r="AA23" s="14">
        <f t="shared" si="11"/>
        <v>2</v>
      </c>
      <c r="AB23" s="14">
        <f t="shared" si="12"/>
        <v>0</v>
      </c>
      <c r="AD23" s="36"/>
      <c r="AE23" s="14">
        <f t="shared" si="13"/>
        <v>2</v>
      </c>
      <c r="AF23" s="14">
        <f t="shared" si="14"/>
        <v>0</v>
      </c>
      <c r="AN23" s="52"/>
      <c r="AO23" s="54"/>
      <c r="AP23" s="52"/>
      <c r="AQ23" s="52"/>
    </row>
    <row r="24" spans="1:43" x14ac:dyDescent="0.25">
      <c r="A24" s="5"/>
      <c r="B24" s="13"/>
      <c r="C24" s="14">
        <f t="shared" si="0"/>
        <v>0</v>
      </c>
      <c r="D24" s="33"/>
      <c r="F24" s="36">
        <v>0</v>
      </c>
      <c r="G24" s="14">
        <f>(H$3+2)-F24</f>
        <v>4</v>
      </c>
      <c r="H24" s="14">
        <f>IF(F24=0,0,G24)</f>
        <v>0</v>
      </c>
      <c r="J24" s="36"/>
      <c r="K24" s="14">
        <f>(L$3+2)-J24</f>
        <v>2</v>
      </c>
      <c r="L24" s="14">
        <f>IF(J24=0,0,K24)</f>
        <v>0</v>
      </c>
      <c r="N24" s="36"/>
      <c r="O24" s="14">
        <f t="shared" si="5"/>
        <v>2</v>
      </c>
      <c r="P24" s="14">
        <f t="shared" si="6"/>
        <v>0</v>
      </c>
      <c r="R24" s="36"/>
      <c r="S24" s="14">
        <f t="shared" si="7"/>
        <v>2</v>
      </c>
      <c r="T24" s="14">
        <f t="shared" si="8"/>
        <v>0</v>
      </c>
      <c r="V24" s="36"/>
      <c r="W24" s="14">
        <f t="shared" si="9"/>
        <v>2</v>
      </c>
      <c r="X24" s="14">
        <f t="shared" si="10"/>
        <v>0</v>
      </c>
      <c r="Z24" s="36"/>
      <c r="AA24" s="14">
        <f t="shared" si="11"/>
        <v>2</v>
      </c>
      <c r="AB24" s="14">
        <f t="shared" si="12"/>
        <v>0</v>
      </c>
      <c r="AD24" s="36"/>
      <c r="AE24" s="14">
        <f t="shared" si="13"/>
        <v>2</v>
      </c>
      <c r="AF24" s="14">
        <f t="shared" si="14"/>
        <v>0</v>
      </c>
      <c r="AN24" s="52"/>
      <c r="AO24" s="54"/>
      <c r="AP24" s="52"/>
      <c r="AQ24" s="52"/>
    </row>
    <row r="25" spans="1:43" x14ac:dyDescent="0.25">
      <c r="A25" s="5"/>
      <c r="B25" s="13"/>
      <c r="C25" s="14">
        <f t="shared" si="0"/>
        <v>0</v>
      </c>
      <c r="D25" s="33"/>
      <c r="F25" s="36"/>
      <c r="G25" s="14"/>
      <c r="H25" s="14"/>
      <c r="J25" s="36"/>
      <c r="K25" s="14"/>
      <c r="L25" s="14"/>
      <c r="N25" s="36"/>
      <c r="O25" s="14">
        <f t="shared" si="5"/>
        <v>2</v>
      </c>
      <c r="P25" s="14">
        <f t="shared" si="6"/>
        <v>0</v>
      </c>
      <c r="R25" s="36"/>
      <c r="S25" s="14">
        <f t="shared" si="7"/>
        <v>2</v>
      </c>
      <c r="T25" s="14">
        <f t="shared" si="8"/>
        <v>0</v>
      </c>
      <c r="V25" s="36"/>
      <c r="W25" s="14">
        <f t="shared" si="9"/>
        <v>2</v>
      </c>
      <c r="X25" s="14">
        <f t="shared" si="10"/>
        <v>0</v>
      </c>
      <c r="Z25" s="36"/>
      <c r="AA25" s="14">
        <f t="shared" si="11"/>
        <v>2</v>
      </c>
      <c r="AB25" s="14">
        <f t="shared" si="12"/>
        <v>0</v>
      </c>
      <c r="AD25" s="36"/>
      <c r="AE25" s="14">
        <f t="shared" si="13"/>
        <v>2</v>
      </c>
      <c r="AF25" s="14">
        <f t="shared" si="14"/>
        <v>0</v>
      </c>
      <c r="AN25" s="52"/>
      <c r="AO25" s="54"/>
      <c r="AP25" s="52"/>
      <c r="AQ25" s="52"/>
    </row>
    <row r="26" spans="1:43" x14ac:dyDescent="0.25">
      <c r="A26" s="5"/>
      <c r="B26" s="13"/>
      <c r="C26" s="14">
        <f t="shared" si="0"/>
        <v>0</v>
      </c>
      <c r="D26" s="33"/>
      <c r="F26" s="36"/>
      <c r="G26" s="14"/>
      <c r="H26" s="14"/>
      <c r="J26" s="36"/>
      <c r="K26" s="14"/>
      <c r="L26" s="14"/>
      <c r="N26" s="36"/>
      <c r="O26" s="14"/>
      <c r="P26" s="14"/>
      <c r="R26" s="36"/>
      <c r="S26" s="14"/>
      <c r="T26" s="14"/>
      <c r="V26" s="36"/>
      <c r="W26" s="14"/>
      <c r="X26" s="14"/>
      <c r="Z26" s="36"/>
      <c r="AA26" s="14"/>
      <c r="AB26" s="14"/>
      <c r="AD26" s="36"/>
      <c r="AE26" s="14"/>
      <c r="AF26" s="14"/>
      <c r="AN26" s="52"/>
      <c r="AO26" s="54"/>
      <c r="AP26" s="52"/>
      <c r="AQ26" s="52"/>
    </row>
    <row r="27" spans="1:43" x14ac:dyDescent="0.25">
      <c r="A27" s="5"/>
      <c r="B27" s="13"/>
      <c r="C27" s="14">
        <f t="shared" si="0"/>
        <v>0</v>
      </c>
      <c r="D27" s="33"/>
      <c r="F27" s="36"/>
      <c r="G27" s="14"/>
      <c r="H27" s="14"/>
      <c r="J27" s="36"/>
      <c r="K27" s="14"/>
      <c r="L27" s="14"/>
      <c r="N27" s="36"/>
      <c r="O27" s="14"/>
      <c r="P27" s="14"/>
      <c r="R27" s="36"/>
      <c r="S27" s="14"/>
      <c r="T27" s="14"/>
      <c r="V27" s="36"/>
      <c r="W27" s="14"/>
      <c r="X27" s="14"/>
      <c r="Z27" s="36"/>
      <c r="AA27" s="14"/>
      <c r="AB27" s="14"/>
      <c r="AD27" s="36"/>
      <c r="AE27" s="14"/>
      <c r="AF27" s="14"/>
      <c r="AN27" s="52"/>
      <c r="AO27" s="54"/>
      <c r="AP27" s="52"/>
      <c r="AQ27" s="52"/>
    </row>
    <row r="28" spans="1:43" x14ac:dyDescent="0.25">
      <c r="A28" s="5"/>
      <c r="B28" s="13"/>
      <c r="C28" s="14">
        <f t="shared" si="0"/>
        <v>0</v>
      </c>
      <c r="D28" s="33"/>
      <c r="F28" s="36"/>
      <c r="G28" s="14"/>
      <c r="H28" s="14"/>
      <c r="J28" s="36"/>
      <c r="K28" s="14"/>
      <c r="L28" s="14"/>
      <c r="N28" s="36"/>
      <c r="O28" s="14"/>
      <c r="P28" s="14"/>
      <c r="R28" s="36"/>
      <c r="S28" s="14"/>
      <c r="T28" s="14"/>
      <c r="V28" s="36"/>
      <c r="W28" s="14"/>
      <c r="X28" s="14"/>
      <c r="Z28" s="36"/>
      <c r="AA28" s="14"/>
      <c r="AB28" s="14"/>
      <c r="AD28" s="36"/>
      <c r="AE28" s="14"/>
      <c r="AF28" s="14"/>
      <c r="AN28" s="52"/>
      <c r="AO28" s="54"/>
      <c r="AP28" s="52"/>
      <c r="AQ28" s="52"/>
    </row>
    <row r="29" spans="1:43" x14ac:dyDescent="0.25">
      <c r="A29" s="5"/>
      <c r="B29" s="13"/>
      <c r="C29" s="14">
        <f t="shared" si="0"/>
        <v>0</v>
      </c>
      <c r="D29" s="33"/>
      <c r="F29" s="36"/>
      <c r="G29" s="14"/>
      <c r="H29" s="14"/>
      <c r="J29" s="36"/>
      <c r="K29" s="14"/>
      <c r="L29" s="14"/>
      <c r="N29" s="36"/>
      <c r="O29" s="14"/>
      <c r="P29" s="14"/>
      <c r="R29" s="36"/>
      <c r="S29" s="14"/>
      <c r="T29" s="14"/>
      <c r="V29" s="36"/>
      <c r="W29" s="14"/>
      <c r="X29" s="14"/>
      <c r="Z29" s="36"/>
      <c r="AA29" s="14"/>
      <c r="AB29" s="14"/>
      <c r="AD29" s="36"/>
      <c r="AE29" s="14"/>
      <c r="AF29" s="14"/>
    </row>
    <row r="30" spans="1:43" x14ac:dyDescent="0.25">
      <c r="A30" s="5"/>
      <c r="B30" s="13"/>
      <c r="C30" s="14">
        <f t="shared" si="0"/>
        <v>0</v>
      </c>
      <c r="D30" s="33"/>
      <c r="F30" s="36"/>
      <c r="G30" s="14"/>
      <c r="H30" s="14"/>
      <c r="J30" s="36"/>
      <c r="K30" s="14"/>
      <c r="L30" s="14"/>
      <c r="N30" s="36"/>
      <c r="O30" s="14"/>
      <c r="P30" s="14"/>
      <c r="R30" s="36"/>
      <c r="S30" s="14"/>
      <c r="T30" s="14"/>
      <c r="V30" s="36"/>
      <c r="W30" s="14"/>
      <c r="X30" s="14"/>
      <c r="Z30" s="36"/>
      <c r="AA30" s="14"/>
      <c r="AB30" s="14"/>
      <c r="AD30" s="36"/>
      <c r="AE30" s="14"/>
      <c r="AF30" s="14"/>
    </row>
    <row r="31" spans="1:43" x14ac:dyDescent="0.25">
      <c r="A31" s="5"/>
      <c r="B31" s="13"/>
      <c r="C31" s="14">
        <f t="shared" si="0"/>
        <v>0</v>
      </c>
      <c r="D31" s="33"/>
      <c r="F31" s="36"/>
      <c r="G31" s="14"/>
      <c r="H31" s="14"/>
      <c r="J31" s="36"/>
      <c r="K31" s="14"/>
      <c r="L31" s="14"/>
      <c r="N31" s="36"/>
      <c r="O31" s="14"/>
      <c r="P31" s="14"/>
      <c r="R31" s="36"/>
      <c r="S31" s="14"/>
      <c r="T31" s="14"/>
      <c r="V31" s="36"/>
      <c r="W31" s="14"/>
      <c r="X31" s="14"/>
      <c r="Z31" s="36"/>
      <c r="AA31" s="14"/>
      <c r="AB31" s="14"/>
      <c r="AD31" s="36"/>
      <c r="AE31" s="14"/>
      <c r="AF31" s="14"/>
    </row>
    <row r="32" spans="1:43" x14ac:dyDescent="0.25">
      <c r="A32" s="5"/>
      <c r="B32" s="13"/>
      <c r="C32" s="14">
        <f t="shared" si="0"/>
        <v>0</v>
      </c>
      <c r="D32" s="33"/>
      <c r="F32" s="36"/>
      <c r="G32" s="14"/>
      <c r="H32" s="14"/>
      <c r="J32" s="36"/>
      <c r="K32" s="14"/>
      <c r="L32" s="14"/>
      <c r="N32" s="36"/>
      <c r="O32" s="14"/>
      <c r="P32" s="14"/>
      <c r="R32" s="36"/>
      <c r="S32" s="14"/>
      <c r="T32" s="14"/>
      <c r="V32" s="36"/>
      <c r="W32" s="14"/>
      <c r="X32" s="14"/>
      <c r="Z32" s="36"/>
      <c r="AA32" s="14"/>
      <c r="AB32" s="14"/>
      <c r="AD32" s="36"/>
      <c r="AE32" s="14"/>
      <c r="AF32" s="14"/>
    </row>
    <row r="33" spans="1:32" x14ac:dyDescent="0.25">
      <c r="A33" s="5"/>
      <c r="B33" s="13"/>
      <c r="C33" s="14">
        <f t="shared" si="0"/>
        <v>0</v>
      </c>
      <c r="D33" s="33"/>
      <c r="F33" s="36"/>
      <c r="G33" s="14"/>
      <c r="H33" s="14"/>
      <c r="J33" s="36"/>
      <c r="K33" s="14"/>
      <c r="L33" s="14"/>
      <c r="N33" s="36"/>
      <c r="O33" s="14"/>
      <c r="P33" s="14"/>
      <c r="R33" s="36"/>
      <c r="S33" s="14"/>
      <c r="T33" s="14"/>
      <c r="V33" s="36"/>
      <c r="W33" s="14"/>
      <c r="X33" s="14"/>
      <c r="Z33" s="36"/>
      <c r="AA33" s="14"/>
      <c r="AB33" s="14"/>
      <c r="AD33" s="36"/>
      <c r="AE33" s="14"/>
      <c r="AF33" s="14"/>
    </row>
    <row r="34" spans="1:32" x14ac:dyDescent="0.25">
      <c r="A34" s="5"/>
      <c r="B34" s="13"/>
      <c r="C34" s="14">
        <f t="shared" si="0"/>
        <v>0</v>
      </c>
      <c r="D34" s="33"/>
      <c r="F34" s="36"/>
      <c r="G34" s="14"/>
      <c r="H34" s="14"/>
      <c r="J34" s="36"/>
      <c r="K34" s="14"/>
      <c r="L34" s="14"/>
      <c r="N34" s="36"/>
      <c r="O34" s="14"/>
      <c r="P34" s="14"/>
      <c r="R34" s="36"/>
      <c r="S34" s="14"/>
      <c r="T34" s="14"/>
      <c r="V34" s="36"/>
      <c r="W34" s="14"/>
      <c r="X34" s="14"/>
      <c r="Z34" s="36"/>
      <c r="AA34" s="14"/>
      <c r="AB34" s="14"/>
      <c r="AD34" s="36"/>
      <c r="AE34" s="14"/>
      <c r="AF34" s="14"/>
    </row>
    <row r="35" spans="1:32" x14ac:dyDescent="0.25">
      <c r="A35" s="5"/>
      <c r="B35" s="13"/>
      <c r="C35" s="14">
        <f t="shared" si="0"/>
        <v>0</v>
      </c>
      <c r="D35" s="33"/>
      <c r="F35" s="36"/>
      <c r="G35" s="14"/>
      <c r="H35" s="14"/>
      <c r="J35" s="36"/>
      <c r="K35" s="14"/>
      <c r="L35" s="14"/>
      <c r="N35" s="36"/>
      <c r="O35" s="14"/>
      <c r="P35" s="14"/>
      <c r="R35" s="36"/>
      <c r="S35" s="14"/>
      <c r="T35" s="14"/>
      <c r="V35" s="36"/>
      <c r="W35" s="14"/>
      <c r="X35" s="14"/>
      <c r="Z35" s="36"/>
      <c r="AA35" s="14"/>
      <c r="AB35" s="14"/>
      <c r="AD35" s="36"/>
      <c r="AE35" s="14"/>
      <c r="AF35" s="14"/>
    </row>
    <row r="36" spans="1:32" x14ac:dyDescent="0.25">
      <c r="A36" s="5"/>
      <c r="B36" s="13"/>
      <c r="C36" s="14">
        <f t="shared" si="0"/>
        <v>0</v>
      </c>
      <c r="D36" s="33"/>
      <c r="F36" s="36"/>
      <c r="G36" s="14"/>
      <c r="H36" s="14"/>
      <c r="J36" s="36"/>
      <c r="K36" s="14"/>
      <c r="L36" s="14"/>
      <c r="N36" s="36"/>
      <c r="O36" s="14"/>
      <c r="P36" s="14"/>
      <c r="R36" s="36"/>
      <c r="S36" s="14"/>
      <c r="T36" s="14"/>
      <c r="V36" s="36"/>
      <c r="W36" s="14"/>
      <c r="X36" s="14"/>
      <c r="Z36" s="36"/>
      <c r="AA36" s="14"/>
      <c r="AB36" s="14"/>
      <c r="AD36" s="36"/>
      <c r="AE36" s="14"/>
      <c r="AF36" s="14"/>
    </row>
    <row r="37" spans="1:32" x14ac:dyDescent="0.25">
      <c r="A37" s="5"/>
      <c r="B37" s="13"/>
      <c r="C37" s="14">
        <f t="shared" si="0"/>
        <v>0</v>
      </c>
      <c r="D37" s="33"/>
      <c r="F37" s="36"/>
      <c r="G37" s="14"/>
      <c r="H37" s="14"/>
      <c r="J37" s="36"/>
      <c r="K37" s="14"/>
      <c r="L37" s="14"/>
      <c r="N37" s="36"/>
      <c r="O37" s="14"/>
      <c r="P37" s="14"/>
      <c r="R37" s="36"/>
      <c r="S37" s="14"/>
      <c r="T37" s="14"/>
      <c r="V37" s="36"/>
      <c r="W37" s="14"/>
      <c r="X37" s="14"/>
      <c r="Z37" s="36"/>
      <c r="AA37" s="14"/>
      <c r="AB37" s="14"/>
      <c r="AD37" s="36"/>
      <c r="AE37" s="14"/>
      <c r="AF37" s="14"/>
    </row>
    <row r="38" spans="1:32" x14ac:dyDescent="0.25">
      <c r="A38" s="5"/>
      <c r="B38" s="13"/>
      <c r="C38" s="14">
        <f t="shared" si="0"/>
        <v>0</v>
      </c>
      <c r="D38" s="33"/>
      <c r="F38" s="36"/>
      <c r="G38" s="14"/>
      <c r="H38" s="14"/>
      <c r="J38" s="36"/>
      <c r="K38" s="14"/>
      <c r="L38" s="14"/>
      <c r="N38" s="36"/>
      <c r="O38" s="14"/>
      <c r="P38" s="14"/>
      <c r="R38" s="36"/>
      <c r="S38" s="14"/>
      <c r="T38" s="14"/>
      <c r="V38" s="36"/>
      <c r="W38" s="14"/>
      <c r="X38" s="14"/>
      <c r="Z38" s="36"/>
      <c r="AA38" s="14"/>
      <c r="AB38" s="14"/>
      <c r="AD38" s="36"/>
      <c r="AE38" s="14"/>
      <c r="AF38" s="14"/>
    </row>
    <row r="39" spans="1:32" x14ac:dyDescent="0.25">
      <c r="A39" s="5"/>
      <c r="B39" s="13"/>
      <c r="C39" s="14">
        <f t="shared" si="0"/>
        <v>0</v>
      </c>
      <c r="D39" s="33"/>
      <c r="F39" s="36"/>
      <c r="G39" s="14"/>
      <c r="H39" s="14"/>
      <c r="J39" s="36"/>
      <c r="K39" s="14"/>
      <c r="L39" s="14"/>
      <c r="N39" s="36"/>
      <c r="O39" s="14"/>
      <c r="P39" s="14"/>
      <c r="R39" s="36"/>
      <c r="S39" s="14"/>
      <c r="T39" s="14"/>
      <c r="V39" s="36"/>
      <c r="W39" s="14"/>
      <c r="X39" s="14"/>
      <c r="Z39" s="36"/>
      <c r="AA39" s="14"/>
      <c r="AB39" s="14"/>
      <c r="AD39" s="36"/>
      <c r="AE39" s="14"/>
      <c r="AF39" s="14"/>
    </row>
    <row r="40" spans="1:32" x14ac:dyDescent="0.25">
      <c r="A40" s="5"/>
      <c r="B40" s="13"/>
      <c r="C40" s="14">
        <f t="shared" si="0"/>
        <v>0</v>
      </c>
      <c r="D40" s="33"/>
      <c r="F40" s="36"/>
      <c r="G40" s="14"/>
      <c r="H40" s="14"/>
      <c r="J40" s="36"/>
      <c r="K40" s="14"/>
      <c r="L40" s="14"/>
      <c r="N40" s="36"/>
      <c r="O40" s="14"/>
      <c r="P40" s="14"/>
      <c r="R40" s="36"/>
      <c r="S40" s="14"/>
      <c r="T40" s="14"/>
      <c r="V40" s="36"/>
      <c r="W40" s="14"/>
      <c r="X40" s="14"/>
      <c r="Z40" s="36"/>
      <c r="AA40" s="14"/>
      <c r="AB40" s="14"/>
      <c r="AD40" s="36"/>
      <c r="AE40" s="14"/>
      <c r="AF40" s="14"/>
    </row>
    <row r="42" spans="1:32" x14ac:dyDescent="0.25">
      <c r="G42" s="3"/>
      <c r="H42" s="3"/>
      <c r="K42" s="3"/>
      <c r="L42" s="3"/>
      <c r="O42" s="3"/>
      <c r="P42" s="3"/>
      <c r="S42" s="3"/>
      <c r="T42" s="3"/>
      <c r="W42" s="3"/>
      <c r="X42" s="3"/>
      <c r="AA42" s="3"/>
      <c r="AB42" s="3"/>
      <c r="AE42" s="3"/>
      <c r="AF42" s="3"/>
    </row>
    <row r="43" spans="1:32" ht="50.25" customHeight="1" x14ac:dyDescent="0.25">
      <c r="B43" s="95" t="s">
        <v>215</v>
      </c>
      <c r="C43" s="95"/>
      <c r="D43" s="95"/>
      <c r="F43" s="16"/>
      <c r="G43" s="3"/>
      <c r="H43" s="3"/>
      <c r="J43" s="16"/>
      <c r="K43" s="3"/>
      <c r="L43" s="3"/>
      <c r="N43" s="16"/>
      <c r="O43" s="3"/>
      <c r="P43" s="3"/>
      <c r="R43" s="16"/>
      <c r="S43" s="3"/>
      <c r="T43" s="3"/>
      <c r="V43" s="16"/>
      <c r="W43" s="3"/>
      <c r="X43" s="3"/>
      <c r="Z43" s="16"/>
      <c r="AA43" s="3"/>
      <c r="AB43" s="3"/>
      <c r="AD43" s="16"/>
      <c r="AE43" s="3"/>
      <c r="AF43" s="3"/>
    </row>
    <row r="44" spans="1:32" ht="50.25" customHeight="1" x14ac:dyDescent="0.25">
      <c r="B44" s="96"/>
      <c r="C44" s="96"/>
      <c r="D44" s="96"/>
      <c r="G44" s="3"/>
      <c r="H44" s="3"/>
      <c r="K44" s="3"/>
      <c r="L44" s="3"/>
      <c r="O44" s="3"/>
      <c r="P44" s="3"/>
      <c r="S44" s="3"/>
      <c r="T44" s="3"/>
      <c r="W44" s="3"/>
      <c r="X44" s="3"/>
      <c r="AA44" s="3"/>
      <c r="AB44" s="3"/>
      <c r="AE44" s="3"/>
      <c r="AF44" s="3"/>
    </row>
    <row r="45" spans="1:32" x14ac:dyDescent="0.25">
      <c r="B45" s="96"/>
      <c r="C45" s="96"/>
      <c r="D45" s="96"/>
      <c r="G45" s="3"/>
      <c r="H45" s="3"/>
      <c r="K45" s="3"/>
      <c r="L45" s="3"/>
      <c r="O45" s="3"/>
      <c r="P45" s="3"/>
      <c r="S45" s="3"/>
      <c r="T45" s="3"/>
      <c r="W45" s="3"/>
      <c r="X45" s="3"/>
      <c r="AA45" s="3"/>
      <c r="AB45" s="3"/>
      <c r="AE45" s="3"/>
      <c r="AF45" s="3"/>
    </row>
    <row r="46" spans="1:32" x14ac:dyDescent="0.25">
      <c r="G46" s="3"/>
      <c r="H46" s="3"/>
      <c r="K46" s="3"/>
      <c r="L46" s="3"/>
      <c r="O46" s="3"/>
      <c r="P46" s="3"/>
      <c r="S46" s="3"/>
      <c r="T46" s="3"/>
      <c r="W46" s="3"/>
      <c r="X46" s="3"/>
      <c r="AA46" s="3"/>
      <c r="AB46" s="3"/>
      <c r="AE46" s="3"/>
      <c r="AF46" s="3"/>
    </row>
    <row r="47" spans="1:32" x14ac:dyDescent="0.25">
      <c r="G47" s="3"/>
      <c r="H47" s="3"/>
      <c r="K47" s="3"/>
      <c r="L47" s="3"/>
      <c r="O47" s="3"/>
      <c r="P47" s="3"/>
      <c r="S47" s="3"/>
      <c r="T47" s="3"/>
      <c r="W47" s="3"/>
      <c r="X47" s="3"/>
      <c r="AA47" s="3"/>
      <c r="AB47" s="3"/>
      <c r="AE47" s="3"/>
      <c r="AF47" s="3"/>
    </row>
    <row r="48" spans="1:32" x14ac:dyDescent="0.25">
      <c r="G48" s="3"/>
      <c r="H48" s="3"/>
      <c r="K48" s="3"/>
      <c r="L48" s="3"/>
      <c r="O48" s="3"/>
      <c r="P48" s="3"/>
      <c r="S48" s="3"/>
      <c r="T48" s="3"/>
      <c r="W48" s="3"/>
      <c r="X48" s="3"/>
      <c r="AA48" s="3"/>
      <c r="AB48" s="3"/>
      <c r="AE48" s="3"/>
      <c r="AF48" s="3"/>
    </row>
    <row r="49" spans="7:32" x14ac:dyDescent="0.25">
      <c r="G49" s="3"/>
      <c r="H49" s="3"/>
      <c r="K49" s="3"/>
      <c r="L49" s="3"/>
      <c r="O49" s="3"/>
      <c r="P49" s="3"/>
      <c r="S49" s="3"/>
      <c r="T49" s="3"/>
      <c r="W49" s="3"/>
      <c r="X49" s="3"/>
      <c r="AA49" s="3"/>
      <c r="AB49" s="3"/>
      <c r="AE49" s="3"/>
      <c r="AF49" s="3"/>
    </row>
    <row r="50" spans="7:32" x14ac:dyDescent="0.25">
      <c r="G50" s="3"/>
      <c r="H50" s="3"/>
      <c r="K50" s="3"/>
      <c r="L50" s="3"/>
      <c r="O50" s="3"/>
      <c r="P50" s="3"/>
      <c r="S50" s="3"/>
      <c r="T50" s="3"/>
      <c r="W50" s="3"/>
      <c r="X50" s="3"/>
      <c r="AA50" s="3"/>
      <c r="AB50" s="3"/>
      <c r="AE50" s="3"/>
      <c r="AF50" s="3"/>
    </row>
    <row r="51" spans="7:32" x14ac:dyDescent="0.25">
      <c r="G51" s="3"/>
      <c r="H51" s="3"/>
      <c r="K51" s="3"/>
      <c r="L51" s="3"/>
      <c r="O51" s="3"/>
      <c r="P51" s="3"/>
      <c r="S51" s="3"/>
      <c r="T51" s="3"/>
      <c r="W51" s="3"/>
      <c r="X51" s="3"/>
      <c r="AA51" s="3"/>
      <c r="AB51" s="3"/>
      <c r="AE51" s="3"/>
      <c r="AF51" s="3"/>
    </row>
    <row r="52" spans="7:32" x14ac:dyDescent="0.25">
      <c r="G52" s="3"/>
      <c r="H52" s="3"/>
      <c r="K52" s="3"/>
      <c r="L52" s="3"/>
      <c r="O52" s="3"/>
      <c r="P52" s="3"/>
      <c r="S52" s="3"/>
      <c r="T52" s="3"/>
      <c r="W52" s="3"/>
      <c r="X52" s="3"/>
      <c r="AA52" s="3"/>
      <c r="AB52" s="3"/>
      <c r="AE52" s="3"/>
      <c r="AF52" s="3"/>
    </row>
    <row r="53" spans="7:32" x14ac:dyDescent="0.25">
      <c r="G53" s="3"/>
      <c r="H53" s="3"/>
      <c r="K53" s="3"/>
      <c r="L53" s="3"/>
      <c r="O53" s="3"/>
      <c r="P53" s="3"/>
      <c r="S53" s="3"/>
      <c r="T53" s="3"/>
      <c r="W53" s="3"/>
      <c r="X53" s="3"/>
      <c r="AA53" s="3"/>
      <c r="AB53" s="3"/>
      <c r="AE53" s="3"/>
      <c r="AF53" s="3"/>
    </row>
    <row r="54" spans="7:32" x14ac:dyDescent="0.25">
      <c r="G54" s="3"/>
      <c r="H54" s="3"/>
      <c r="K54" s="3"/>
      <c r="L54" s="3"/>
      <c r="O54" s="3"/>
      <c r="P54" s="3"/>
      <c r="S54" s="3"/>
      <c r="T54" s="3"/>
      <c r="W54" s="3"/>
      <c r="X54" s="3"/>
      <c r="AA54" s="3"/>
      <c r="AB54" s="3"/>
      <c r="AE54" s="3"/>
      <c r="AF54" s="3"/>
    </row>
    <row r="55" spans="7:32" x14ac:dyDescent="0.25">
      <c r="G55" s="3"/>
      <c r="H55" s="3"/>
      <c r="K55" s="3"/>
      <c r="L55" s="3"/>
      <c r="O55" s="3"/>
      <c r="P55" s="3"/>
      <c r="S55" s="3"/>
      <c r="T55" s="3"/>
      <c r="W55" s="3"/>
      <c r="X55" s="3"/>
      <c r="AA55" s="3"/>
      <c r="AB55" s="3"/>
      <c r="AE55" s="3"/>
      <c r="AF55" s="3"/>
    </row>
    <row r="56" spans="7:32" x14ac:dyDescent="0.25">
      <c r="G56" s="3"/>
      <c r="H56" s="3"/>
      <c r="K56" s="3"/>
      <c r="L56" s="3"/>
      <c r="O56" s="3"/>
      <c r="P56" s="3"/>
      <c r="S56" s="3"/>
      <c r="T56" s="3"/>
      <c r="W56" s="3"/>
      <c r="X56" s="3"/>
      <c r="AA56" s="3"/>
      <c r="AB56" s="3"/>
      <c r="AE56" s="3"/>
      <c r="AF56" s="3"/>
    </row>
    <row r="57" spans="7:32" x14ac:dyDescent="0.25">
      <c r="G57" s="3"/>
      <c r="H57" s="3"/>
      <c r="K57" s="3"/>
      <c r="L57" s="3"/>
      <c r="O57" s="3"/>
      <c r="P57" s="3"/>
      <c r="S57" s="3"/>
      <c r="T57" s="3"/>
      <c r="W57" s="3"/>
      <c r="X57" s="3"/>
      <c r="AA57" s="3"/>
      <c r="AB57" s="3"/>
      <c r="AE57" s="3"/>
      <c r="AF57" s="3"/>
    </row>
    <row r="58" spans="7:32" x14ac:dyDescent="0.25">
      <c r="G58" s="3"/>
      <c r="H58" s="3"/>
      <c r="K58" s="3"/>
      <c r="L58" s="3"/>
      <c r="O58" s="3"/>
      <c r="P58" s="3"/>
      <c r="S58" s="3"/>
      <c r="T58" s="3"/>
      <c r="W58" s="3"/>
      <c r="X58" s="3"/>
      <c r="AA58" s="3"/>
      <c r="AB58" s="3"/>
      <c r="AE58" s="3"/>
      <c r="AF58" s="3"/>
    </row>
    <row r="59" spans="7:32" x14ac:dyDescent="0.25">
      <c r="G59" s="3"/>
      <c r="H59" s="3"/>
      <c r="K59" s="3"/>
      <c r="L59" s="3"/>
      <c r="O59" s="3"/>
      <c r="P59" s="3"/>
      <c r="S59" s="3"/>
      <c r="T59" s="3"/>
      <c r="W59" s="3"/>
      <c r="X59" s="3"/>
      <c r="AA59" s="3"/>
      <c r="AB59" s="3"/>
      <c r="AE59" s="3"/>
      <c r="AF59" s="3"/>
    </row>
    <row r="60" spans="7:32" x14ac:dyDescent="0.25">
      <c r="G60" s="3"/>
      <c r="H60" s="3"/>
      <c r="K60" s="3"/>
      <c r="L60" s="3"/>
      <c r="O60" s="3"/>
      <c r="P60" s="3"/>
      <c r="S60" s="3"/>
      <c r="T60" s="3"/>
      <c r="W60" s="3"/>
      <c r="X60" s="3"/>
      <c r="AA60" s="3"/>
      <c r="AB60" s="3"/>
      <c r="AE60" s="3"/>
      <c r="AF60" s="3"/>
    </row>
    <row r="61" spans="7:32" x14ac:dyDescent="0.25">
      <c r="G61" s="3"/>
      <c r="H61" s="3"/>
      <c r="K61" s="3"/>
      <c r="L61" s="3"/>
      <c r="O61" s="3"/>
      <c r="P61" s="3"/>
      <c r="S61" s="3"/>
      <c r="T61" s="3"/>
      <c r="W61" s="3"/>
      <c r="X61" s="3"/>
      <c r="AA61" s="3"/>
      <c r="AB61" s="3"/>
      <c r="AE61" s="3"/>
      <c r="AF61" s="3"/>
    </row>
    <row r="62" spans="7:32" x14ac:dyDescent="0.25">
      <c r="G62" s="3"/>
      <c r="H62" s="3"/>
      <c r="K62" s="3"/>
      <c r="L62" s="3"/>
      <c r="O62" s="3"/>
      <c r="P62" s="3"/>
      <c r="S62" s="3"/>
      <c r="T62" s="3"/>
      <c r="W62" s="3"/>
      <c r="X62" s="3"/>
      <c r="AA62" s="3"/>
      <c r="AB62" s="3"/>
      <c r="AE62" s="3"/>
      <c r="AF62" s="3"/>
    </row>
    <row r="63" spans="7:32" x14ac:dyDescent="0.25">
      <c r="G63" s="3"/>
      <c r="H63" s="3"/>
      <c r="K63" s="3"/>
      <c r="L63" s="3"/>
      <c r="O63" s="3"/>
      <c r="P63" s="3"/>
      <c r="S63" s="3"/>
      <c r="T63" s="3"/>
      <c r="W63" s="3"/>
      <c r="X63" s="3"/>
      <c r="AA63" s="3"/>
      <c r="AB63" s="3"/>
      <c r="AE63" s="3"/>
      <c r="AF63" s="3"/>
    </row>
    <row r="64" spans="7:32" x14ac:dyDescent="0.25">
      <c r="G64" s="3"/>
      <c r="H64" s="3"/>
      <c r="K64" s="3"/>
      <c r="L64" s="3"/>
      <c r="O64" s="3"/>
      <c r="P64" s="3"/>
      <c r="S64" s="3"/>
      <c r="T64" s="3"/>
      <c r="W64" s="3"/>
      <c r="X64" s="3"/>
      <c r="AA64" s="3"/>
      <c r="AB64" s="3"/>
      <c r="AE64" s="3"/>
      <c r="AF64" s="3"/>
    </row>
    <row r="65" spans="7:32" x14ac:dyDescent="0.25">
      <c r="G65" s="3"/>
      <c r="H65" s="3"/>
      <c r="K65" s="3"/>
      <c r="L65" s="3"/>
      <c r="O65" s="3"/>
      <c r="P65" s="3"/>
      <c r="S65" s="3"/>
      <c r="T65" s="3"/>
      <c r="W65" s="3"/>
      <c r="X65" s="3"/>
      <c r="AA65" s="3"/>
      <c r="AB65" s="3"/>
      <c r="AE65" s="3"/>
      <c r="AF65" s="3"/>
    </row>
    <row r="66" spans="7:32" x14ac:dyDescent="0.25">
      <c r="G66" s="3"/>
      <c r="H66" s="3"/>
      <c r="K66" s="3"/>
      <c r="L66" s="3"/>
      <c r="O66" s="3"/>
      <c r="P66" s="3"/>
      <c r="S66" s="3"/>
      <c r="T66" s="3"/>
      <c r="W66" s="3"/>
      <c r="X66" s="3"/>
      <c r="AA66" s="3"/>
      <c r="AB66" s="3"/>
      <c r="AE66" s="3"/>
      <c r="AF66" s="3"/>
    </row>
    <row r="67" spans="7:32" x14ac:dyDescent="0.25">
      <c r="G67" s="3"/>
      <c r="H67" s="3"/>
      <c r="K67" s="3"/>
      <c r="L67" s="3"/>
      <c r="O67" s="3"/>
      <c r="P67" s="3"/>
      <c r="S67" s="3"/>
      <c r="T67" s="3"/>
      <c r="W67" s="3"/>
      <c r="X67" s="3"/>
      <c r="AA67" s="3"/>
      <c r="AB67" s="3"/>
      <c r="AE67" s="3"/>
      <c r="AF67" s="3"/>
    </row>
    <row r="68" spans="7:32" x14ac:dyDescent="0.25">
      <c r="G68" s="3"/>
      <c r="H68" s="3"/>
      <c r="K68" s="3"/>
      <c r="L68" s="3"/>
      <c r="O68" s="3"/>
      <c r="P68" s="3"/>
      <c r="S68" s="3"/>
      <c r="T68" s="3"/>
      <c r="W68" s="3"/>
      <c r="X68" s="3"/>
      <c r="AA68" s="3"/>
      <c r="AB68" s="3"/>
      <c r="AE68" s="3"/>
      <c r="AF68" s="3"/>
    </row>
    <row r="69" spans="7:32" x14ac:dyDescent="0.25">
      <c r="G69" s="3"/>
      <c r="H69" s="3"/>
      <c r="K69" s="3"/>
      <c r="L69" s="3"/>
      <c r="O69" s="3"/>
      <c r="P69" s="3"/>
      <c r="S69" s="3"/>
      <c r="T69" s="3"/>
      <c r="W69" s="3"/>
      <c r="X69" s="3"/>
      <c r="AA69" s="3"/>
      <c r="AB69" s="3"/>
      <c r="AE69" s="3"/>
      <c r="AF69" s="3"/>
    </row>
    <row r="70" spans="7:32" x14ac:dyDescent="0.25">
      <c r="G70" s="3"/>
      <c r="H70" s="3"/>
      <c r="K70" s="3"/>
      <c r="L70" s="3"/>
      <c r="O70" s="3"/>
      <c r="P70" s="3"/>
      <c r="S70" s="3"/>
      <c r="T70" s="3"/>
      <c r="W70" s="3"/>
      <c r="X70" s="3"/>
      <c r="AA70" s="3"/>
      <c r="AB70" s="3"/>
      <c r="AE70" s="3"/>
      <c r="AF70" s="3"/>
    </row>
    <row r="72" spans="7:32" x14ac:dyDescent="0.25">
      <c r="H72" s="16"/>
      <c r="L72" s="16"/>
      <c r="P72" s="16"/>
      <c r="T72" s="16"/>
      <c r="X72" s="16"/>
      <c r="AB72" s="16"/>
      <c r="AF72" s="16"/>
    </row>
  </sheetData>
  <sortState xmlns:xlrd2="http://schemas.microsoft.com/office/spreadsheetml/2017/richdata2" ref="A5:AR40">
    <sortCondition descending="1" ref="C5:C40"/>
  </sortState>
  <mergeCells count="9">
    <mergeCell ref="Z2:AB2"/>
    <mergeCell ref="AD2:AF2"/>
    <mergeCell ref="R2:T2"/>
    <mergeCell ref="V2:X2"/>
    <mergeCell ref="B43:D45"/>
    <mergeCell ref="A2:D3"/>
    <mergeCell ref="F2:H2"/>
    <mergeCell ref="J2:L2"/>
    <mergeCell ref="N2:P2"/>
  </mergeCells>
  <conditionalFormatting sqref="F6:F40">
    <cfRule type="cellIs" dxfId="27" priority="22" operator="greaterThan">
      <formula>0</formula>
    </cfRule>
  </conditionalFormatting>
  <conditionalFormatting sqref="H6:H40">
    <cfRule type="cellIs" dxfId="26" priority="23" operator="greaterThan">
      <formula>0</formula>
    </cfRule>
  </conditionalFormatting>
  <conditionalFormatting sqref="J6:J40">
    <cfRule type="cellIs" dxfId="25" priority="20" operator="greaterThan">
      <formula>0</formula>
    </cfRule>
  </conditionalFormatting>
  <conditionalFormatting sqref="L6:L40">
    <cfRule type="cellIs" dxfId="24" priority="21" operator="greaterThan">
      <formula>0</formula>
    </cfRule>
  </conditionalFormatting>
  <conditionalFormatting sqref="N6:N40">
    <cfRule type="cellIs" dxfId="23" priority="16" operator="greaterThan">
      <formula>0</formula>
    </cfRule>
  </conditionalFormatting>
  <conditionalFormatting sqref="P6:P40">
    <cfRule type="cellIs" dxfId="22" priority="17" operator="greaterThan">
      <formula>0</formula>
    </cfRule>
  </conditionalFormatting>
  <conditionalFormatting sqref="R6:R40">
    <cfRule type="cellIs" dxfId="21" priority="12" operator="greaterThan">
      <formula>0</formula>
    </cfRule>
  </conditionalFormatting>
  <conditionalFormatting sqref="T6:T40">
    <cfRule type="cellIs" dxfId="20" priority="13" operator="greaterThan">
      <formula>0</formula>
    </cfRule>
  </conditionalFormatting>
  <conditionalFormatting sqref="V6:V40">
    <cfRule type="cellIs" dxfId="19" priority="5" operator="greaterThan">
      <formula>0</formula>
    </cfRule>
  </conditionalFormatting>
  <conditionalFormatting sqref="X6:X40">
    <cfRule type="cellIs" dxfId="18" priority="7" operator="greaterThan">
      <formula>0</formula>
    </cfRule>
  </conditionalFormatting>
  <conditionalFormatting sqref="Z6:Z40">
    <cfRule type="cellIs" dxfId="17" priority="3" operator="greaterThan">
      <formula>0</formula>
    </cfRule>
  </conditionalFormatting>
  <conditionalFormatting sqref="AB6:AB40">
    <cfRule type="cellIs" dxfId="16" priority="4" operator="greaterThan">
      <formula>0</formula>
    </cfRule>
  </conditionalFormatting>
  <conditionalFormatting sqref="AD6:AD40">
    <cfRule type="cellIs" dxfId="15" priority="1" operator="greaterThan">
      <formula>0</formula>
    </cfRule>
  </conditionalFormatting>
  <conditionalFormatting sqref="AF6:AF40">
    <cfRule type="cellIs" dxfId="14" priority="2" operator="greaterThan">
      <formula>0</formula>
    </cfRule>
  </conditionalFormatting>
  <dataValidations count="2">
    <dataValidation type="list" allowBlank="1" showInputMessage="1" showErrorMessage="1" promptTitle="Steuerleute" sqref="B7:B40" xr:uid="{5AEE86B1-E591-4614-9320-CDC8041C0D5A}">
      <formula1>Andresen_Aksel___UYCWg___DEN_425</formula1>
    </dataValidation>
    <dataValidation type="list" allowBlank="1" showInputMessage="1" showErrorMessage="1" promptTitle="Steuerleute" prompt="Auswahl Steuerleute_x000a_" sqref="B6" xr:uid="{53AF99C2-9129-4C18-B8ED-80C122E9B258}">
      <formula1>Andresen_Aksel___UYCWg___DEN_425</formula1>
    </dataValidation>
  </dataValidations>
  <pageMargins left="0.7" right="0.7" top="0.78740157499999996" bottom="0.78740157499999996" header="0.3" footer="0.3"/>
  <pageSetup paperSize="8" scale="54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0D14-DA47-4121-A360-B8EA96F6A609}">
  <sheetPr>
    <pageSetUpPr fitToPage="1"/>
  </sheetPr>
  <dimension ref="A1:T48"/>
  <sheetViews>
    <sheetView showZeros="0" zoomScale="90" zoomScaleNormal="90" workbookViewId="0">
      <selection activeCell="B42" sqref="B42"/>
    </sheetView>
  </sheetViews>
  <sheetFormatPr baseColWidth="10" defaultColWidth="11.42578125" defaultRowHeight="12.75" outlineLevelCol="1" x14ac:dyDescent="0.25"/>
  <cols>
    <col min="1" max="1" width="6" style="3" customWidth="1"/>
    <col min="2" max="2" width="54" style="3" customWidth="1"/>
    <col min="3" max="3" width="11.42578125" style="4"/>
    <col min="4" max="4" width="11.5703125" style="3" hidden="1" customWidth="1" outlineLevel="1"/>
    <col min="5" max="5" width="3.5703125" style="3" customWidth="1" collapsed="1"/>
    <col min="6" max="6" width="11.42578125" style="3"/>
    <col min="7" max="7" width="11.42578125" style="3" hidden="1" customWidth="1" outlineLevel="1"/>
    <col min="8" max="8" width="11.42578125" style="3" collapsed="1"/>
    <col min="9" max="9" width="3.5703125" style="3" customWidth="1" collapsed="1"/>
    <col min="10" max="10" width="11.42578125" style="3"/>
    <col min="11" max="11" width="11.42578125" style="3" hidden="1" customWidth="1" outlineLevel="1"/>
    <col min="12" max="12" width="11.42578125" style="3" collapsed="1"/>
    <col min="13" max="13" width="3.5703125" style="3" customWidth="1" collapsed="1"/>
    <col min="14" max="14" width="11.42578125" style="3"/>
    <col min="15" max="15" width="11.42578125" style="3" hidden="1" customWidth="1" outlineLevel="1"/>
    <col min="16" max="16" width="11.42578125" style="3" collapsed="1"/>
    <col min="17" max="17" width="3.5703125" style="3" customWidth="1" collapsed="1"/>
    <col min="18" max="18" width="11.42578125" style="3"/>
    <col min="19" max="19" width="11.42578125" style="3" hidden="1" customWidth="1" outlineLevel="1"/>
    <col min="20" max="20" width="11.42578125" style="3" collapsed="1"/>
    <col min="21" max="16384" width="11.42578125" style="3"/>
  </cols>
  <sheetData>
    <row r="1" spans="1:20" ht="12.75" customHeight="1" x14ac:dyDescent="0.25">
      <c r="A1" s="4"/>
      <c r="B1" s="7"/>
      <c r="C1" s="7"/>
      <c r="D1" s="7"/>
      <c r="E1"/>
      <c r="F1" s="4"/>
      <c r="G1" s="4"/>
      <c r="H1" s="4"/>
      <c r="I1"/>
      <c r="J1" s="4"/>
      <c r="K1" s="4"/>
      <c r="L1" s="4"/>
      <c r="M1"/>
      <c r="N1" s="4"/>
      <c r="O1" s="4"/>
      <c r="P1" s="4"/>
      <c r="Q1"/>
      <c r="R1" s="4"/>
      <c r="S1" s="4"/>
      <c r="T1" s="4"/>
    </row>
    <row r="2" spans="1:20" ht="74.45" customHeight="1" x14ac:dyDescent="0.25">
      <c r="A2" s="101" t="s">
        <v>362</v>
      </c>
      <c r="B2" s="101"/>
      <c r="C2" s="101"/>
      <c r="D2" s="61"/>
      <c r="E2"/>
      <c r="F2" s="84" t="s">
        <v>363</v>
      </c>
      <c r="G2" s="85"/>
      <c r="H2" s="85"/>
      <c r="I2" s="44"/>
      <c r="J2" s="84" t="s">
        <v>364</v>
      </c>
      <c r="K2" s="85"/>
      <c r="L2" s="85"/>
      <c r="M2"/>
      <c r="N2" s="84" t="s">
        <v>365</v>
      </c>
      <c r="O2" s="85"/>
      <c r="P2" s="85"/>
      <c r="Q2" s="44"/>
      <c r="R2" s="84" t="s">
        <v>366</v>
      </c>
      <c r="S2" s="85"/>
      <c r="T2" s="85"/>
    </row>
    <row r="3" spans="1:20" ht="21" customHeight="1" x14ac:dyDescent="0.25">
      <c r="A3" s="102"/>
      <c r="B3" s="102"/>
      <c r="C3" s="102"/>
      <c r="D3" s="62"/>
      <c r="E3"/>
      <c r="F3" s="20" t="s">
        <v>171</v>
      </c>
      <c r="G3" s="39"/>
      <c r="H3" s="37">
        <v>30</v>
      </c>
      <c r="I3"/>
      <c r="J3" s="20" t="s">
        <v>171</v>
      </c>
      <c r="K3" s="39"/>
      <c r="L3" s="37">
        <v>8</v>
      </c>
      <c r="M3"/>
      <c r="N3" s="20" t="s">
        <v>171</v>
      </c>
      <c r="O3" s="39"/>
      <c r="P3" s="37">
        <v>6</v>
      </c>
      <c r="Q3"/>
      <c r="R3" s="20" t="s">
        <v>171</v>
      </c>
      <c r="S3" s="39"/>
      <c r="T3" s="37">
        <v>9</v>
      </c>
    </row>
    <row r="4" spans="1:20" ht="21" customHeight="1" x14ac:dyDescent="0.25">
      <c r="A4" s="102"/>
      <c r="B4" s="102"/>
      <c r="C4" s="102"/>
      <c r="D4" s="7"/>
      <c r="E4"/>
      <c r="F4" s="20" t="s">
        <v>172</v>
      </c>
      <c r="G4" s="40"/>
      <c r="H4" s="37">
        <v>7</v>
      </c>
      <c r="I4"/>
      <c r="J4" s="20" t="s">
        <v>172</v>
      </c>
      <c r="K4" s="40"/>
      <c r="L4" s="37">
        <v>3</v>
      </c>
      <c r="M4"/>
      <c r="N4" s="20" t="s">
        <v>172</v>
      </c>
      <c r="O4" s="40"/>
      <c r="P4" s="37">
        <v>3</v>
      </c>
      <c r="Q4"/>
      <c r="R4" s="20" t="s">
        <v>172</v>
      </c>
      <c r="S4" s="40"/>
      <c r="T4" s="37">
        <v>4</v>
      </c>
    </row>
    <row r="5" spans="1:20" ht="21" customHeight="1" x14ac:dyDescent="0.25">
      <c r="A5" s="102"/>
      <c r="B5" s="102"/>
      <c r="C5" s="102"/>
      <c r="D5" s="29" t="s">
        <v>200</v>
      </c>
      <c r="E5"/>
      <c r="F5" s="20" t="s">
        <v>173</v>
      </c>
      <c r="G5" s="41"/>
      <c r="H5" s="38">
        <v>1.2</v>
      </c>
      <c r="I5"/>
      <c r="J5" s="20" t="s">
        <v>173</v>
      </c>
      <c r="K5" s="41"/>
      <c r="L5" s="38">
        <v>1</v>
      </c>
      <c r="M5"/>
      <c r="N5" s="20" t="s">
        <v>173</v>
      </c>
      <c r="O5" s="41"/>
      <c r="P5" s="38">
        <v>1</v>
      </c>
      <c r="Q5"/>
      <c r="R5" s="20" t="s">
        <v>173</v>
      </c>
      <c r="S5" s="41"/>
      <c r="T5" s="38">
        <v>1</v>
      </c>
    </row>
    <row r="6" spans="1:20" ht="15" x14ac:dyDescent="0.25">
      <c r="A6" s="4"/>
      <c r="B6" s="7"/>
      <c r="C6" s="7"/>
      <c r="D6" s="33"/>
      <c r="E6"/>
      <c r="F6" s="4"/>
      <c r="G6" s="12"/>
      <c r="H6" s="16"/>
      <c r="I6"/>
      <c r="J6" s="4"/>
      <c r="K6" s="12"/>
      <c r="L6" s="16"/>
      <c r="M6"/>
      <c r="N6" s="4"/>
      <c r="O6" s="12"/>
      <c r="P6" s="16"/>
      <c r="Q6"/>
      <c r="R6" s="4"/>
      <c r="S6" s="12"/>
      <c r="T6" s="16"/>
    </row>
    <row r="7" spans="1:20" ht="22.5" x14ac:dyDescent="0.25">
      <c r="A7" s="20" t="s">
        <v>5</v>
      </c>
      <c r="B7" s="27" t="s">
        <v>162</v>
      </c>
      <c r="C7" s="20" t="s">
        <v>8</v>
      </c>
      <c r="D7" s="33"/>
      <c r="E7"/>
      <c r="F7" s="42" t="s">
        <v>197</v>
      </c>
      <c r="G7" s="42"/>
      <c r="H7" s="43" t="s">
        <v>198</v>
      </c>
      <c r="I7"/>
      <c r="J7" s="42" t="s">
        <v>197</v>
      </c>
      <c r="K7" s="42"/>
      <c r="L7" s="43" t="s">
        <v>198</v>
      </c>
      <c r="M7"/>
      <c r="N7" s="42" t="s">
        <v>197</v>
      </c>
      <c r="O7" s="42"/>
      <c r="P7" s="43" t="s">
        <v>198</v>
      </c>
      <c r="Q7"/>
      <c r="R7" s="42" t="s">
        <v>197</v>
      </c>
      <c r="S7" s="42"/>
      <c r="T7" s="43" t="s">
        <v>198</v>
      </c>
    </row>
    <row r="8" spans="1:20" ht="15" x14ac:dyDescent="0.25">
      <c r="A8" s="5">
        <v>1</v>
      </c>
      <c r="B8" s="15" t="s">
        <v>175</v>
      </c>
      <c r="C8" s="14">
        <f t="shared" ref="C8:C34" si="0">H8+L8+P8+T8</f>
        <v>184.15873015873018</v>
      </c>
      <c r="D8" s="33"/>
      <c r="E8"/>
      <c r="F8" s="35">
        <v>60</v>
      </c>
      <c r="G8" s="14">
        <f t="shared" ref="G8:G34" si="1">((H$3+1)-F8/H$4)*(100/H$3)*(H$5)</f>
        <v>89.714285714285722</v>
      </c>
      <c r="H8" s="14">
        <f t="shared" ref="H8:H34" si="2">IF(F8=0,0,G8)</f>
        <v>89.714285714285722</v>
      </c>
      <c r="I8"/>
      <c r="J8" s="35"/>
      <c r="K8" s="14">
        <f t="shared" ref="K8:K30" si="3">((L$3+1)-J8/L$4)*(100/L$3)*(L$5)</f>
        <v>112.5</v>
      </c>
      <c r="L8" s="14">
        <f t="shared" ref="L8:L30" si="4">IF(J8=0,0,K8)</f>
        <v>0</v>
      </c>
      <c r="M8"/>
      <c r="N8" s="35"/>
      <c r="O8" s="14">
        <f t="shared" ref="O8:O34" si="5">((P$3+1)-N8/P$4)*(100/P$3)*(P$5)</f>
        <v>116.66666666666667</v>
      </c>
      <c r="P8" s="14">
        <f t="shared" ref="P8:P34" si="6">IF(N8=0,0,O8)</f>
        <v>0</v>
      </c>
      <c r="Q8"/>
      <c r="R8" s="35">
        <v>6</v>
      </c>
      <c r="S8" s="14">
        <f t="shared" ref="S8:S34" si="7">((T$3+1)-R8/T$4)*(100/T$3)*(T$5)</f>
        <v>94.444444444444443</v>
      </c>
      <c r="T8" s="14">
        <f t="shared" ref="T8:T34" si="8">IF(R8=0,0,S8)</f>
        <v>94.444444444444443</v>
      </c>
    </row>
    <row r="9" spans="1:20" ht="15" x14ac:dyDescent="0.25">
      <c r="A9" s="5">
        <v>2</v>
      </c>
      <c r="B9" s="15" t="s">
        <v>163</v>
      </c>
      <c r="C9" s="14">
        <f t="shared" si="0"/>
        <v>174.28571428571428</v>
      </c>
      <c r="D9" s="33"/>
      <c r="F9" s="36">
        <v>87</v>
      </c>
      <c r="G9" s="14">
        <f t="shared" si="1"/>
        <v>74.285714285714278</v>
      </c>
      <c r="H9" s="14">
        <f t="shared" si="2"/>
        <v>74.285714285714278</v>
      </c>
      <c r="I9"/>
      <c r="J9" s="36">
        <v>3</v>
      </c>
      <c r="K9" s="14">
        <f t="shared" si="3"/>
        <v>100</v>
      </c>
      <c r="L9" s="14">
        <f t="shared" si="4"/>
        <v>100</v>
      </c>
      <c r="M9"/>
      <c r="N9" s="36"/>
      <c r="O9" s="14">
        <f t="shared" si="5"/>
        <v>116.66666666666667</v>
      </c>
      <c r="P9" s="14">
        <f t="shared" si="6"/>
        <v>0</v>
      </c>
      <c r="Q9"/>
      <c r="R9" s="36"/>
      <c r="S9" s="14">
        <f t="shared" si="7"/>
        <v>111.11111111111111</v>
      </c>
      <c r="T9" s="14">
        <f t="shared" si="8"/>
        <v>0</v>
      </c>
    </row>
    <row r="10" spans="1:20" ht="15" x14ac:dyDescent="0.25">
      <c r="A10" s="5">
        <v>3</v>
      </c>
      <c r="B10" s="15" t="s">
        <v>168</v>
      </c>
      <c r="C10" s="14">
        <f t="shared" si="0"/>
        <v>173.77777777777777</v>
      </c>
      <c r="D10" s="33"/>
      <c r="E10"/>
      <c r="F10" s="36">
        <v>49</v>
      </c>
      <c r="G10" s="14">
        <f t="shared" si="1"/>
        <v>96</v>
      </c>
      <c r="H10" s="14">
        <f t="shared" si="2"/>
        <v>96</v>
      </c>
      <c r="I10"/>
      <c r="J10" s="36"/>
      <c r="K10" s="14">
        <f t="shared" si="3"/>
        <v>112.5</v>
      </c>
      <c r="L10" s="14">
        <f t="shared" si="4"/>
        <v>0</v>
      </c>
      <c r="M10"/>
      <c r="N10" s="36">
        <v>7</v>
      </c>
      <c r="O10" s="14">
        <f t="shared" si="5"/>
        <v>77.777777777777771</v>
      </c>
      <c r="P10" s="14">
        <f t="shared" si="6"/>
        <v>77.777777777777771</v>
      </c>
      <c r="Q10"/>
      <c r="R10" s="36"/>
      <c r="S10" s="14">
        <f t="shared" si="7"/>
        <v>111.11111111111111</v>
      </c>
      <c r="T10" s="14">
        <f t="shared" si="8"/>
        <v>0</v>
      </c>
    </row>
    <row r="11" spans="1:20" ht="15" x14ac:dyDescent="0.25">
      <c r="A11" s="5">
        <v>4</v>
      </c>
      <c r="B11" s="15" t="s">
        <v>313</v>
      </c>
      <c r="C11" s="14">
        <f t="shared" si="0"/>
        <v>135.4047619047619</v>
      </c>
      <c r="D11" s="33"/>
      <c r="E11"/>
      <c r="F11" s="36">
        <v>104</v>
      </c>
      <c r="G11" s="14">
        <f t="shared" si="1"/>
        <v>64.571428571428569</v>
      </c>
      <c r="H11" s="14">
        <f t="shared" si="2"/>
        <v>64.571428571428569</v>
      </c>
      <c r="I11"/>
      <c r="J11" s="36">
        <v>10</v>
      </c>
      <c r="K11" s="14">
        <f t="shared" si="3"/>
        <v>70.833333333333329</v>
      </c>
      <c r="L11" s="14">
        <f t="shared" si="4"/>
        <v>70.833333333333329</v>
      </c>
      <c r="M11"/>
      <c r="N11" s="36"/>
      <c r="O11" s="14">
        <f t="shared" si="5"/>
        <v>116.66666666666667</v>
      </c>
      <c r="P11" s="14">
        <f t="shared" si="6"/>
        <v>0</v>
      </c>
      <c r="Q11"/>
      <c r="R11" s="36"/>
      <c r="S11" s="14">
        <f t="shared" si="7"/>
        <v>111.11111111111111</v>
      </c>
      <c r="T11" s="14">
        <f t="shared" si="8"/>
        <v>0</v>
      </c>
    </row>
    <row r="12" spans="1:20" ht="15" x14ac:dyDescent="0.25">
      <c r="A12" s="5">
        <v>5</v>
      </c>
      <c r="B12" s="15" t="s">
        <v>234</v>
      </c>
      <c r="C12" s="14">
        <f t="shared" si="0"/>
        <v>103</v>
      </c>
      <c r="D12" s="33"/>
      <c r="F12" s="36">
        <v>168</v>
      </c>
      <c r="G12" s="14">
        <f t="shared" si="1"/>
        <v>28.000000000000004</v>
      </c>
      <c r="H12" s="14">
        <f t="shared" si="2"/>
        <v>28.000000000000004</v>
      </c>
      <c r="I12"/>
      <c r="J12" s="36">
        <v>9</v>
      </c>
      <c r="K12" s="14">
        <f t="shared" si="3"/>
        <v>75</v>
      </c>
      <c r="L12" s="14">
        <f t="shared" si="4"/>
        <v>75</v>
      </c>
      <c r="M12"/>
      <c r="N12" s="36"/>
      <c r="O12" s="14">
        <f t="shared" si="5"/>
        <v>116.66666666666667</v>
      </c>
      <c r="P12" s="14">
        <f t="shared" si="6"/>
        <v>0</v>
      </c>
      <c r="Q12"/>
      <c r="R12" s="36"/>
      <c r="S12" s="14">
        <f t="shared" si="7"/>
        <v>111.11111111111111</v>
      </c>
      <c r="T12" s="14">
        <f t="shared" si="8"/>
        <v>0</v>
      </c>
    </row>
    <row r="13" spans="1:20" ht="15" x14ac:dyDescent="0.25">
      <c r="A13" s="5">
        <v>6</v>
      </c>
      <c r="B13" s="15" t="s">
        <v>232</v>
      </c>
      <c r="C13" s="14">
        <f t="shared" si="0"/>
        <v>101.52380952380953</v>
      </c>
      <c r="D13" s="33"/>
      <c r="E13"/>
      <c r="F13" s="36">
        <v>156</v>
      </c>
      <c r="G13" s="14">
        <f t="shared" si="1"/>
        <v>34.857142857142861</v>
      </c>
      <c r="H13" s="14">
        <f t="shared" si="2"/>
        <v>34.857142857142861</v>
      </c>
      <c r="I13"/>
      <c r="J13" s="36">
        <v>11</v>
      </c>
      <c r="K13" s="14">
        <f t="shared" si="3"/>
        <v>66.666666666666671</v>
      </c>
      <c r="L13" s="14">
        <f t="shared" si="4"/>
        <v>66.666666666666671</v>
      </c>
      <c r="M13"/>
      <c r="N13" s="36"/>
      <c r="O13" s="14">
        <f t="shared" si="5"/>
        <v>116.66666666666667</v>
      </c>
      <c r="P13" s="14">
        <f t="shared" si="6"/>
        <v>0</v>
      </c>
      <c r="Q13"/>
      <c r="R13" s="36"/>
      <c r="S13" s="14">
        <f t="shared" si="7"/>
        <v>111.11111111111111</v>
      </c>
      <c r="T13" s="14">
        <f t="shared" si="8"/>
        <v>0</v>
      </c>
    </row>
    <row r="14" spans="1:20" ht="15" x14ac:dyDescent="0.25">
      <c r="A14" s="5">
        <v>7</v>
      </c>
      <c r="B14" s="15" t="s">
        <v>194</v>
      </c>
      <c r="C14" s="14">
        <f t="shared" si="0"/>
        <v>100.57142857142857</v>
      </c>
      <c r="D14" s="33"/>
      <c r="E14"/>
      <c r="F14" s="36">
        <v>41</v>
      </c>
      <c r="G14" s="14">
        <f t="shared" si="1"/>
        <v>100.57142857142857</v>
      </c>
      <c r="H14" s="14">
        <f t="shared" si="2"/>
        <v>100.57142857142857</v>
      </c>
      <c r="I14"/>
      <c r="J14" s="36"/>
      <c r="K14" s="14">
        <f t="shared" si="3"/>
        <v>112.5</v>
      </c>
      <c r="L14" s="14">
        <f t="shared" si="4"/>
        <v>0</v>
      </c>
      <c r="M14"/>
      <c r="N14" s="36"/>
      <c r="O14" s="14">
        <f t="shared" si="5"/>
        <v>116.66666666666667</v>
      </c>
      <c r="P14" s="14">
        <f t="shared" si="6"/>
        <v>0</v>
      </c>
      <c r="Q14"/>
      <c r="R14" s="36"/>
      <c r="S14" s="14">
        <f t="shared" si="7"/>
        <v>111.11111111111111</v>
      </c>
      <c r="T14" s="14">
        <f t="shared" si="8"/>
        <v>0</v>
      </c>
    </row>
    <row r="15" spans="1:20" ht="15" x14ac:dyDescent="0.25">
      <c r="A15" s="5">
        <v>8</v>
      </c>
      <c r="B15" s="15" t="s">
        <v>176</v>
      </c>
      <c r="C15" s="14">
        <f t="shared" si="0"/>
        <v>91.666666666666657</v>
      </c>
      <c r="D15" s="33"/>
      <c r="E15"/>
      <c r="F15" s="36"/>
      <c r="G15" s="14">
        <f t="shared" si="1"/>
        <v>124</v>
      </c>
      <c r="H15" s="14">
        <f t="shared" si="2"/>
        <v>0</v>
      </c>
      <c r="I15"/>
      <c r="J15" s="36"/>
      <c r="K15" s="14">
        <f t="shared" si="3"/>
        <v>112.5</v>
      </c>
      <c r="L15" s="14">
        <f t="shared" si="4"/>
        <v>0</v>
      </c>
      <c r="M15"/>
      <c r="N15" s="36"/>
      <c r="O15" s="14">
        <f t="shared" si="5"/>
        <v>116.66666666666667</v>
      </c>
      <c r="P15" s="14">
        <f t="shared" si="6"/>
        <v>0</v>
      </c>
      <c r="Q15"/>
      <c r="R15" s="36">
        <v>7</v>
      </c>
      <c r="S15" s="14">
        <f t="shared" si="7"/>
        <v>91.666666666666657</v>
      </c>
      <c r="T15" s="14">
        <f t="shared" si="8"/>
        <v>91.666666666666657</v>
      </c>
    </row>
    <row r="16" spans="1:20" ht="15" x14ac:dyDescent="0.25">
      <c r="A16" s="5">
        <v>9</v>
      </c>
      <c r="B16" s="15" t="s">
        <v>237</v>
      </c>
      <c r="C16" s="14">
        <f t="shared" si="0"/>
        <v>91.666666666666657</v>
      </c>
      <c r="D16" s="33"/>
      <c r="E16"/>
      <c r="F16" s="36"/>
      <c r="G16" s="14">
        <f t="shared" si="1"/>
        <v>124</v>
      </c>
      <c r="H16" s="14">
        <f t="shared" si="2"/>
        <v>0</v>
      </c>
      <c r="I16"/>
      <c r="J16" s="36">
        <v>5</v>
      </c>
      <c r="K16" s="14">
        <f t="shared" si="3"/>
        <v>91.666666666666657</v>
      </c>
      <c r="L16" s="14">
        <f t="shared" si="4"/>
        <v>91.666666666666657</v>
      </c>
      <c r="M16"/>
      <c r="N16" s="36"/>
      <c r="O16" s="14">
        <f t="shared" si="5"/>
        <v>116.66666666666667</v>
      </c>
      <c r="P16" s="14">
        <f t="shared" si="6"/>
        <v>0</v>
      </c>
      <c r="Q16"/>
      <c r="R16" s="36"/>
      <c r="S16" s="14">
        <f t="shared" si="7"/>
        <v>111.11111111111111</v>
      </c>
      <c r="T16" s="14">
        <f t="shared" si="8"/>
        <v>0</v>
      </c>
    </row>
    <row r="17" spans="1:20" ht="15" x14ac:dyDescent="0.25">
      <c r="A17" s="5">
        <v>10</v>
      </c>
      <c r="B17" s="15" t="s">
        <v>367</v>
      </c>
      <c r="C17" s="14">
        <f t="shared" si="0"/>
        <v>88.888888888888886</v>
      </c>
      <c r="D17" s="33"/>
      <c r="E17"/>
      <c r="F17" s="36"/>
      <c r="G17" s="14">
        <f t="shared" si="1"/>
        <v>124</v>
      </c>
      <c r="H17" s="14">
        <f t="shared" si="2"/>
        <v>0</v>
      </c>
      <c r="I17"/>
      <c r="J17" s="36"/>
      <c r="K17" s="14">
        <f t="shared" si="3"/>
        <v>112.5</v>
      </c>
      <c r="L17" s="14">
        <f t="shared" si="4"/>
        <v>0</v>
      </c>
      <c r="M17"/>
      <c r="N17" s="36"/>
      <c r="O17" s="14">
        <f t="shared" si="5"/>
        <v>116.66666666666667</v>
      </c>
      <c r="P17" s="14">
        <f t="shared" si="6"/>
        <v>0</v>
      </c>
      <c r="Q17"/>
      <c r="R17" s="36">
        <v>8</v>
      </c>
      <c r="S17" s="14">
        <f t="shared" si="7"/>
        <v>88.888888888888886</v>
      </c>
      <c r="T17" s="14">
        <f t="shared" si="8"/>
        <v>88.888888888888886</v>
      </c>
    </row>
    <row r="18" spans="1:20" ht="15" x14ac:dyDescent="0.25">
      <c r="A18" s="5">
        <v>11</v>
      </c>
      <c r="B18" s="15" t="s">
        <v>241</v>
      </c>
      <c r="C18" s="14">
        <f t="shared" si="0"/>
        <v>85.238095238095241</v>
      </c>
      <c r="D18" s="33"/>
      <c r="E18"/>
      <c r="F18" s="36">
        <v>97</v>
      </c>
      <c r="G18" s="14">
        <f t="shared" si="1"/>
        <v>68.571428571428569</v>
      </c>
      <c r="H18" s="14">
        <f t="shared" si="2"/>
        <v>68.571428571428569</v>
      </c>
      <c r="I18"/>
      <c r="J18" s="36">
        <v>23</v>
      </c>
      <c r="K18" s="14">
        <f t="shared" si="3"/>
        <v>16.666666666666664</v>
      </c>
      <c r="L18" s="14">
        <f t="shared" si="4"/>
        <v>16.666666666666664</v>
      </c>
      <c r="M18"/>
      <c r="N18" s="36"/>
      <c r="O18" s="14">
        <f t="shared" si="5"/>
        <v>116.66666666666667</v>
      </c>
      <c r="P18" s="14">
        <f t="shared" si="6"/>
        <v>0</v>
      </c>
      <c r="Q18"/>
      <c r="R18" s="36"/>
      <c r="S18" s="14">
        <f t="shared" si="7"/>
        <v>111.11111111111111</v>
      </c>
      <c r="T18" s="14">
        <f t="shared" si="8"/>
        <v>0</v>
      </c>
    </row>
    <row r="19" spans="1:20" ht="15" x14ac:dyDescent="0.25">
      <c r="A19" s="5">
        <v>12</v>
      </c>
      <c r="B19" s="15" t="s">
        <v>245</v>
      </c>
      <c r="C19" s="14">
        <f t="shared" si="0"/>
        <v>79.428571428571431</v>
      </c>
      <c r="D19" s="33"/>
      <c r="F19" s="36">
        <v>78</v>
      </c>
      <c r="G19" s="14">
        <f t="shared" si="1"/>
        <v>79.428571428571431</v>
      </c>
      <c r="H19" s="14">
        <f t="shared" si="2"/>
        <v>79.428571428571431</v>
      </c>
      <c r="I19"/>
      <c r="J19" s="36"/>
      <c r="K19" s="14">
        <f t="shared" si="3"/>
        <v>112.5</v>
      </c>
      <c r="L19" s="14">
        <f t="shared" si="4"/>
        <v>0</v>
      </c>
      <c r="M19"/>
      <c r="N19" s="36"/>
      <c r="O19" s="14">
        <f t="shared" si="5"/>
        <v>116.66666666666667</v>
      </c>
      <c r="P19" s="14">
        <f t="shared" si="6"/>
        <v>0</v>
      </c>
      <c r="Q19"/>
      <c r="R19" s="36"/>
      <c r="S19" s="14">
        <f t="shared" si="7"/>
        <v>111.11111111111111</v>
      </c>
      <c r="T19" s="14">
        <f t="shared" si="8"/>
        <v>0</v>
      </c>
    </row>
    <row r="20" spans="1:20" ht="15" x14ac:dyDescent="0.25">
      <c r="A20" s="5">
        <v>13</v>
      </c>
      <c r="B20" s="15" t="s">
        <v>174</v>
      </c>
      <c r="C20" s="14">
        <f t="shared" si="0"/>
        <v>77.777777777777771</v>
      </c>
      <c r="D20" s="33"/>
      <c r="E20"/>
      <c r="F20" s="36"/>
      <c r="G20" s="14">
        <f t="shared" si="1"/>
        <v>124</v>
      </c>
      <c r="H20" s="14">
        <f t="shared" si="2"/>
        <v>0</v>
      </c>
      <c r="I20"/>
      <c r="J20" s="36"/>
      <c r="K20" s="14">
        <f t="shared" si="3"/>
        <v>112.5</v>
      </c>
      <c r="L20" s="14">
        <f t="shared" si="4"/>
        <v>0</v>
      </c>
      <c r="M20"/>
      <c r="N20" s="36">
        <v>7</v>
      </c>
      <c r="O20" s="14">
        <f t="shared" si="5"/>
        <v>77.777777777777771</v>
      </c>
      <c r="P20" s="14">
        <f t="shared" si="6"/>
        <v>77.777777777777771</v>
      </c>
      <c r="Q20"/>
      <c r="R20" s="36"/>
      <c r="S20" s="14">
        <f t="shared" si="7"/>
        <v>111.11111111111111</v>
      </c>
      <c r="T20" s="14">
        <f t="shared" si="8"/>
        <v>0</v>
      </c>
    </row>
    <row r="21" spans="1:20" ht="15" x14ac:dyDescent="0.25">
      <c r="A21" s="5">
        <v>14</v>
      </c>
      <c r="B21" s="15" t="s">
        <v>161</v>
      </c>
      <c r="C21" s="14">
        <f t="shared" si="0"/>
        <v>64.761904761904759</v>
      </c>
      <c r="D21" s="33"/>
      <c r="E21"/>
      <c r="F21" s="36">
        <v>162</v>
      </c>
      <c r="G21" s="14">
        <f t="shared" si="1"/>
        <v>31.428571428571431</v>
      </c>
      <c r="H21" s="14">
        <f t="shared" si="2"/>
        <v>31.428571428571431</v>
      </c>
      <c r="I21"/>
      <c r="J21" s="36"/>
      <c r="K21" s="14">
        <f t="shared" si="3"/>
        <v>112.5</v>
      </c>
      <c r="L21" s="14">
        <f t="shared" si="4"/>
        <v>0</v>
      </c>
      <c r="M21"/>
      <c r="N21" s="36"/>
      <c r="O21" s="14">
        <f t="shared" si="5"/>
        <v>116.66666666666667</v>
      </c>
      <c r="P21" s="14">
        <f t="shared" si="6"/>
        <v>0</v>
      </c>
      <c r="Q21"/>
      <c r="R21" s="36">
        <v>28</v>
      </c>
      <c r="S21" s="14">
        <f t="shared" si="7"/>
        <v>33.333333333333329</v>
      </c>
      <c r="T21" s="14">
        <f t="shared" si="8"/>
        <v>33.333333333333329</v>
      </c>
    </row>
    <row r="22" spans="1:20" ht="15" x14ac:dyDescent="0.25">
      <c r="A22" s="5">
        <v>15</v>
      </c>
      <c r="B22" s="15" t="s">
        <v>242</v>
      </c>
      <c r="C22" s="14">
        <f t="shared" si="0"/>
        <v>64</v>
      </c>
      <c r="D22" s="33"/>
      <c r="F22" s="36">
        <v>105</v>
      </c>
      <c r="G22" s="14">
        <f t="shared" si="1"/>
        <v>64</v>
      </c>
      <c r="H22" s="14">
        <f t="shared" si="2"/>
        <v>64</v>
      </c>
      <c r="I22"/>
      <c r="J22" s="36"/>
      <c r="K22" s="14">
        <f t="shared" si="3"/>
        <v>112.5</v>
      </c>
      <c r="L22" s="14">
        <f t="shared" si="4"/>
        <v>0</v>
      </c>
      <c r="M22"/>
      <c r="N22" s="36"/>
      <c r="O22" s="14">
        <f t="shared" si="5"/>
        <v>116.66666666666667</v>
      </c>
      <c r="P22" s="14">
        <f t="shared" si="6"/>
        <v>0</v>
      </c>
      <c r="Q22"/>
      <c r="R22" s="36"/>
      <c r="S22" s="14">
        <f t="shared" si="7"/>
        <v>111.11111111111111</v>
      </c>
      <c r="T22" s="14">
        <f t="shared" si="8"/>
        <v>0</v>
      </c>
    </row>
    <row r="23" spans="1:20" ht="15" x14ac:dyDescent="0.25">
      <c r="A23" s="5">
        <v>16</v>
      </c>
      <c r="B23" s="15" t="s">
        <v>177</v>
      </c>
      <c r="C23" s="14">
        <f t="shared" si="0"/>
        <v>61.714285714285715</v>
      </c>
      <c r="D23" s="33"/>
      <c r="E23"/>
      <c r="F23" s="36">
        <v>109</v>
      </c>
      <c r="G23" s="14">
        <f t="shared" si="1"/>
        <v>61.714285714285715</v>
      </c>
      <c r="H23" s="14">
        <f t="shared" si="2"/>
        <v>61.714285714285715</v>
      </c>
      <c r="I23"/>
      <c r="J23" s="36"/>
      <c r="K23" s="14">
        <f t="shared" si="3"/>
        <v>112.5</v>
      </c>
      <c r="L23" s="14">
        <f t="shared" si="4"/>
        <v>0</v>
      </c>
      <c r="M23"/>
      <c r="N23" s="36"/>
      <c r="O23" s="14">
        <f t="shared" si="5"/>
        <v>116.66666666666667</v>
      </c>
      <c r="P23" s="14">
        <f t="shared" si="6"/>
        <v>0</v>
      </c>
      <c r="Q23"/>
      <c r="R23" s="36"/>
      <c r="S23" s="14">
        <f t="shared" si="7"/>
        <v>111.11111111111111</v>
      </c>
      <c r="T23" s="14">
        <f t="shared" si="8"/>
        <v>0</v>
      </c>
    </row>
    <row r="24" spans="1:20" ht="15" x14ac:dyDescent="0.25">
      <c r="A24" s="5">
        <v>17</v>
      </c>
      <c r="B24" s="15" t="s">
        <v>204</v>
      </c>
      <c r="C24" s="14">
        <f t="shared" si="0"/>
        <v>61.111111111111107</v>
      </c>
      <c r="D24" s="33"/>
      <c r="E24"/>
      <c r="F24" s="36"/>
      <c r="G24" s="14">
        <f t="shared" si="1"/>
        <v>124</v>
      </c>
      <c r="H24" s="14">
        <f t="shared" si="2"/>
        <v>0</v>
      </c>
      <c r="I24"/>
      <c r="J24" s="36"/>
      <c r="K24" s="14">
        <f t="shared" si="3"/>
        <v>112.5</v>
      </c>
      <c r="L24" s="14">
        <f t="shared" si="4"/>
        <v>0</v>
      </c>
      <c r="M24"/>
      <c r="N24" s="36"/>
      <c r="O24" s="14">
        <f t="shared" si="5"/>
        <v>116.66666666666667</v>
      </c>
      <c r="P24" s="14">
        <f t="shared" si="6"/>
        <v>0</v>
      </c>
      <c r="Q24"/>
      <c r="R24" s="36">
        <v>18</v>
      </c>
      <c r="S24" s="14">
        <f t="shared" si="7"/>
        <v>61.111111111111107</v>
      </c>
      <c r="T24" s="14">
        <f t="shared" si="8"/>
        <v>61.111111111111107</v>
      </c>
    </row>
    <row r="25" spans="1:20" ht="15" x14ac:dyDescent="0.25">
      <c r="A25" s="5">
        <v>18</v>
      </c>
      <c r="B25" s="15" t="s">
        <v>179</v>
      </c>
      <c r="C25" s="14">
        <f t="shared" si="0"/>
        <v>59.523809523809533</v>
      </c>
      <c r="D25" s="33"/>
      <c r="E25"/>
      <c r="F25" s="36">
        <v>142</v>
      </c>
      <c r="G25" s="14">
        <f t="shared" si="1"/>
        <v>42.857142857142868</v>
      </c>
      <c r="H25" s="14">
        <f t="shared" si="2"/>
        <v>42.857142857142868</v>
      </c>
      <c r="I25"/>
      <c r="J25" s="36"/>
      <c r="K25" s="14">
        <f t="shared" si="3"/>
        <v>112.5</v>
      </c>
      <c r="L25" s="14">
        <f t="shared" si="4"/>
        <v>0</v>
      </c>
      <c r="M25"/>
      <c r="N25" s="36">
        <v>18</v>
      </c>
      <c r="O25" s="14">
        <f t="shared" si="5"/>
        <v>16.666666666666668</v>
      </c>
      <c r="P25" s="14">
        <f t="shared" si="6"/>
        <v>16.666666666666668</v>
      </c>
      <c r="Q25"/>
      <c r="R25" s="36"/>
      <c r="S25" s="14">
        <f t="shared" si="7"/>
        <v>111.11111111111111</v>
      </c>
      <c r="T25" s="14">
        <f t="shared" si="8"/>
        <v>0</v>
      </c>
    </row>
    <row r="26" spans="1:20" ht="15" x14ac:dyDescent="0.25">
      <c r="A26" s="5">
        <v>19</v>
      </c>
      <c r="B26" s="15" t="s">
        <v>251</v>
      </c>
      <c r="C26" s="14">
        <f t="shared" si="0"/>
        <v>50</v>
      </c>
      <c r="D26" s="33"/>
      <c r="F26" s="36"/>
      <c r="G26" s="14">
        <f t="shared" si="1"/>
        <v>124</v>
      </c>
      <c r="H26" s="14">
        <f t="shared" si="2"/>
        <v>0</v>
      </c>
      <c r="I26"/>
      <c r="J26" s="36"/>
      <c r="K26" s="14">
        <f t="shared" si="3"/>
        <v>112.5</v>
      </c>
      <c r="L26" s="14">
        <f t="shared" si="4"/>
        <v>0</v>
      </c>
      <c r="M26"/>
      <c r="N26" s="36"/>
      <c r="O26" s="14">
        <f t="shared" si="5"/>
        <v>116.66666666666667</v>
      </c>
      <c r="P26" s="14">
        <f t="shared" si="6"/>
        <v>0</v>
      </c>
      <c r="Q26"/>
      <c r="R26" s="36">
        <v>22</v>
      </c>
      <c r="S26" s="14">
        <f t="shared" si="7"/>
        <v>50</v>
      </c>
      <c r="T26" s="14">
        <f t="shared" si="8"/>
        <v>50</v>
      </c>
    </row>
    <row r="27" spans="1:20" ht="15" x14ac:dyDescent="0.25">
      <c r="A27" s="5">
        <v>20</v>
      </c>
      <c r="B27" s="15" t="s">
        <v>203</v>
      </c>
      <c r="C27" s="14">
        <f t="shared" si="0"/>
        <v>50</v>
      </c>
      <c r="D27" s="33"/>
      <c r="F27" s="36"/>
      <c r="G27" s="14">
        <f t="shared" si="1"/>
        <v>124</v>
      </c>
      <c r="H27" s="14">
        <f t="shared" si="2"/>
        <v>0</v>
      </c>
      <c r="I27"/>
      <c r="J27" s="36"/>
      <c r="K27" s="14">
        <f t="shared" si="3"/>
        <v>112.5</v>
      </c>
      <c r="L27" s="14">
        <f t="shared" si="4"/>
        <v>0</v>
      </c>
      <c r="M27"/>
      <c r="N27" s="36"/>
      <c r="O27" s="14">
        <f t="shared" si="5"/>
        <v>116.66666666666667</v>
      </c>
      <c r="P27" s="14">
        <f t="shared" si="6"/>
        <v>0</v>
      </c>
      <c r="Q27"/>
      <c r="R27" s="36">
        <v>22</v>
      </c>
      <c r="S27" s="14">
        <f t="shared" si="7"/>
        <v>50</v>
      </c>
      <c r="T27" s="14">
        <f t="shared" si="8"/>
        <v>50</v>
      </c>
    </row>
    <row r="28" spans="1:20" ht="15" x14ac:dyDescent="0.25">
      <c r="A28" s="5">
        <v>21</v>
      </c>
      <c r="B28" s="15" t="s">
        <v>319</v>
      </c>
      <c r="C28" s="14">
        <f t="shared" si="0"/>
        <v>41.666666666666664</v>
      </c>
      <c r="D28" s="33"/>
      <c r="E28"/>
      <c r="F28" s="36"/>
      <c r="G28" s="14">
        <f t="shared" si="1"/>
        <v>124</v>
      </c>
      <c r="H28" s="14">
        <f t="shared" si="2"/>
        <v>0</v>
      </c>
      <c r="I28"/>
      <c r="J28" s="36">
        <v>17</v>
      </c>
      <c r="K28" s="14">
        <f t="shared" si="3"/>
        <v>41.666666666666664</v>
      </c>
      <c r="L28" s="14">
        <f t="shared" si="4"/>
        <v>41.666666666666664</v>
      </c>
      <c r="M28"/>
      <c r="N28" s="36"/>
      <c r="O28" s="14">
        <f t="shared" si="5"/>
        <v>116.66666666666667</v>
      </c>
      <c r="P28" s="14">
        <f t="shared" si="6"/>
        <v>0</v>
      </c>
      <c r="Q28"/>
      <c r="R28" s="36"/>
      <c r="S28" s="14">
        <f t="shared" si="7"/>
        <v>111.11111111111111</v>
      </c>
      <c r="T28" s="14">
        <f t="shared" si="8"/>
        <v>0</v>
      </c>
    </row>
    <row r="29" spans="1:20" ht="15" x14ac:dyDescent="0.25">
      <c r="A29" s="5">
        <v>22</v>
      </c>
      <c r="B29" s="15" t="s">
        <v>233</v>
      </c>
      <c r="C29" s="14">
        <f t="shared" si="0"/>
        <v>41.666666666666664</v>
      </c>
      <c r="D29" s="33"/>
      <c r="F29" s="36"/>
      <c r="G29" s="14">
        <f t="shared" si="1"/>
        <v>124</v>
      </c>
      <c r="H29" s="14">
        <f t="shared" si="2"/>
        <v>0</v>
      </c>
      <c r="I29"/>
      <c r="J29" s="36">
        <v>17</v>
      </c>
      <c r="K29" s="14">
        <f t="shared" si="3"/>
        <v>41.666666666666664</v>
      </c>
      <c r="L29" s="14">
        <f t="shared" si="4"/>
        <v>41.666666666666664</v>
      </c>
      <c r="M29"/>
      <c r="N29" s="36"/>
      <c r="O29" s="14">
        <f t="shared" si="5"/>
        <v>116.66666666666667</v>
      </c>
      <c r="P29" s="14">
        <f t="shared" si="6"/>
        <v>0</v>
      </c>
      <c r="Q29"/>
      <c r="R29" s="36"/>
      <c r="S29" s="14">
        <f t="shared" si="7"/>
        <v>111.11111111111111</v>
      </c>
      <c r="T29" s="14">
        <f t="shared" si="8"/>
        <v>0</v>
      </c>
    </row>
    <row r="30" spans="1:20" ht="15" x14ac:dyDescent="0.25">
      <c r="A30" s="5">
        <v>23</v>
      </c>
      <c r="B30" s="15" t="s">
        <v>252</v>
      </c>
      <c r="C30" s="14">
        <f t="shared" si="0"/>
        <v>40</v>
      </c>
      <c r="D30" s="13"/>
      <c r="F30" s="36">
        <v>147</v>
      </c>
      <c r="G30" s="14">
        <f t="shared" si="1"/>
        <v>40</v>
      </c>
      <c r="H30" s="14">
        <f t="shared" si="2"/>
        <v>40</v>
      </c>
      <c r="I30"/>
      <c r="J30" s="36"/>
      <c r="K30" s="14">
        <f t="shared" si="3"/>
        <v>112.5</v>
      </c>
      <c r="L30" s="14">
        <f t="shared" si="4"/>
        <v>0</v>
      </c>
      <c r="M30"/>
      <c r="N30" s="36"/>
      <c r="O30" s="14">
        <f t="shared" si="5"/>
        <v>116.66666666666667</v>
      </c>
      <c r="P30" s="14">
        <f t="shared" si="6"/>
        <v>0</v>
      </c>
      <c r="Q30"/>
      <c r="R30" s="36"/>
      <c r="S30" s="14">
        <f t="shared" si="7"/>
        <v>111.11111111111111</v>
      </c>
      <c r="T30" s="14">
        <f t="shared" si="8"/>
        <v>0</v>
      </c>
    </row>
    <row r="31" spans="1:20" ht="15" x14ac:dyDescent="0.25">
      <c r="A31" s="5">
        <v>24</v>
      </c>
      <c r="B31" s="15" t="s">
        <v>325</v>
      </c>
      <c r="C31" s="14">
        <f t="shared" si="0"/>
        <v>38.888888888888886</v>
      </c>
      <c r="D31" s="33"/>
      <c r="F31" s="36"/>
      <c r="G31" s="14">
        <f t="shared" si="1"/>
        <v>124</v>
      </c>
      <c r="H31" s="14">
        <f t="shared" si="2"/>
        <v>0</v>
      </c>
      <c r="I31"/>
      <c r="J31" s="36"/>
      <c r="K31" s="14"/>
      <c r="L31" s="14"/>
      <c r="M31"/>
      <c r="N31" s="36">
        <v>14</v>
      </c>
      <c r="O31" s="14">
        <f t="shared" si="5"/>
        <v>38.888888888888886</v>
      </c>
      <c r="P31" s="14">
        <f t="shared" si="6"/>
        <v>38.888888888888886</v>
      </c>
      <c r="Q31"/>
      <c r="R31" s="36"/>
      <c r="S31" s="14">
        <f t="shared" si="7"/>
        <v>111.11111111111111</v>
      </c>
      <c r="T31" s="14">
        <f t="shared" si="8"/>
        <v>0</v>
      </c>
    </row>
    <row r="32" spans="1:20" ht="15" x14ac:dyDescent="0.25">
      <c r="A32" s="5">
        <v>25</v>
      </c>
      <c r="B32" s="15" t="s">
        <v>339</v>
      </c>
      <c r="C32" s="14">
        <f t="shared" si="0"/>
        <v>38.888888888888886</v>
      </c>
      <c r="D32" s="33"/>
      <c r="F32" s="36"/>
      <c r="G32" s="14">
        <f t="shared" si="1"/>
        <v>124</v>
      </c>
      <c r="H32" s="14">
        <f t="shared" si="2"/>
        <v>0</v>
      </c>
      <c r="I32"/>
      <c r="J32" s="36"/>
      <c r="K32" s="14"/>
      <c r="L32" s="14"/>
      <c r="M32"/>
      <c r="N32" s="36"/>
      <c r="O32" s="14">
        <f t="shared" si="5"/>
        <v>116.66666666666667</v>
      </c>
      <c r="P32" s="14">
        <f t="shared" si="6"/>
        <v>0</v>
      </c>
      <c r="Q32"/>
      <c r="R32" s="36">
        <v>26</v>
      </c>
      <c r="S32" s="14">
        <f t="shared" si="7"/>
        <v>38.888888888888886</v>
      </c>
      <c r="T32" s="14">
        <f t="shared" si="8"/>
        <v>38.888888888888886</v>
      </c>
    </row>
    <row r="33" spans="1:20" ht="15" x14ac:dyDescent="0.25">
      <c r="A33" s="5">
        <v>26</v>
      </c>
      <c r="B33" s="15" t="s">
        <v>180</v>
      </c>
      <c r="C33" s="14">
        <f t="shared" si="0"/>
        <v>25.142857142857139</v>
      </c>
      <c r="D33" s="33"/>
      <c r="F33" s="36">
        <v>173</v>
      </c>
      <c r="G33" s="14">
        <f t="shared" si="1"/>
        <v>25.142857142857139</v>
      </c>
      <c r="H33" s="14">
        <f t="shared" si="2"/>
        <v>25.142857142857139</v>
      </c>
      <c r="I33"/>
      <c r="J33" s="36"/>
      <c r="K33" s="14">
        <f>((L$3+1)-J33/L$4)*(100/L$3)*(L$5)</f>
        <v>112.5</v>
      </c>
      <c r="L33" s="14">
        <f>IF(J33=0,0,K33)</f>
        <v>0</v>
      </c>
      <c r="M33"/>
      <c r="N33" s="36"/>
      <c r="O33" s="14">
        <f t="shared" si="5"/>
        <v>116.66666666666667</v>
      </c>
      <c r="P33" s="14">
        <f t="shared" si="6"/>
        <v>0</v>
      </c>
      <c r="Q33"/>
      <c r="R33" s="36"/>
      <c r="S33" s="14">
        <f t="shared" si="7"/>
        <v>111.11111111111111</v>
      </c>
      <c r="T33" s="14">
        <f t="shared" si="8"/>
        <v>0</v>
      </c>
    </row>
    <row r="34" spans="1:20" ht="15" x14ac:dyDescent="0.25">
      <c r="A34" s="5">
        <v>27</v>
      </c>
      <c r="B34" s="15" t="s">
        <v>253</v>
      </c>
      <c r="C34" s="14">
        <f t="shared" si="0"/>
        <v>11.111111111111111</v>
      </c>
      <c r="D34" s="33"/>
      <c r="F34" s="36"/>
      <c r="G34" s="14">
        <f t="shared" si="1"/>
        <v>124</v>
      </c>
      <c r="H34" s="14">
        <f t="shared" si="2"/>
        <v>0</v>
      </c>
      <c r="I34"/>
      <c r="J34" s="36"/>
      <c r="K34" s="14">
        <f>((L$3+1)-J34/L$4)*(100/L$3)*(L$5)</f>
        <v>112.5</v>
      </c>
      <c r="L34" s="14">
        <f>IF(J34=0,0,K34)</f>
        <v>0</v>
      </c>
      <c r="M34"/>
      <c r="N34" s="36"/>
      <c r="O34" s="14">
        <f t="shared" si="5"/>
        <v>116.66666666666667</v>
      </c>
      <c r="P34" s="14">
        <f t="shared" si="6"/>
        <v>0</v>
      </c>
      <c r="Q34"/>
      <c r="R34" s="36">
        <v>36</v>
      </c>
      <c r="S34" s="14">
        <f t="shared" si="7"/>
        <v>11.111111111111111</v>
      </c>
      <c r="T34" s="14">
        <f t="shared" si="8"/>
        <v>11.111111111111111</v>
      </c>
    </row>
    <row r="35" spans="1:20" ht="15" x14ac:dyDescent="0.25">
      <c r="A35" s="5"/>
      <c r="B35" s="15"/>
      <c r="C35" s="14"/>
      <c r="D35" s="33"/>
      <c r="F35" s="36"/>
      <c r="G35" s="14"/>
      <c r="H35" s="14"/>
      <c r="I35"/>
      <c r="J35" s="36"/>
      <c r="K35" s="14"/>
      <c r="L35" s="14"/>
      <c r="M35"/>
      <c r="N35" s="36"/>
      <c r="O35" s="14"/>
      <c r="P35" s="14"/>
      <c r="Q35"/>
      <c r="R35" s="36"/>
      <c r="S35" s="14"/>
      <c r="T35" s="14"/>
    </row>
    <row r="36" spans="1:20" ht="15" x14ac:dyDescent="0.25">
      <c r="A36" s="5"/>
      <c r="B36" s="15"/>
      <c r="C36" s="14"/>
      <c r="D36" s="33"/>
      <c r="E36"/>
      <c r="F36" s="36"/>
      <c r="G36" s="14"/>
      <c r="H36" s="14"/>
      <c r="I36"/>
      <c r="J36" s="36"/>
      <c r="K36" s="14"/>
      <c r="L36" s="14"/>
      <c r="M36"/>
      <c r="N36" s="36"/>
      <c r="O36" s="14"/>
      <c r="P36" s="14"/>
      <c r="Q36"/>
      <c r="R36" s="36"/>
      <c r="S36" s="14"/>
      <c r="T36" s="14"/>
    </row>
    <row r="37" spans="1:20" ht="15" x14ac:dyDescent="0.25">
      <c r="A37" s="5"/>
      <c r="B37" s="15"/>
      <c r="C37" s="14"/>
      <c r="D37" s="33"/>
      <c r="E37"/>
      <c r="F37" s="36"/>
      <c r="G37" s="14"/>
      <c r="H37" s="14"/>
      <c r="I37"/>
      <c r="J37" s="36"/>
      <c r="K37" s="14"/>
      <c r="L37" s="14"/>
      <c r="M37"/>
      <c r="N37" s="36"/>
      <c r="O37" s="14"/>
      <c r="P37" s="14"/>
      <c r="Q37"/>
      <c r="R37" s="36"/>
      <c r="S37" s="14"/>
      <c r="T37" s="14"/>
    </row>
    <row r="38" spans="1:20" ht="15" x14ac:dyDescent="0.25">
      <c r="A38" s="5"/>
      <c r="B38" s="15"/>
      <c r="C38" s="14"/>
      <c r="D38" s="33"/>
      <c r="E38"/>
      <c r="F38" s="36"/>
      <c r="G38" s="14"/>
      <c r="H38" s="14"/>
      <c r="I38"/>
      <c r="J38" s="36"/>
      <c r="K38" s="14"/>
      <c r="L38" s="14"/>
      <c r="M38"/>
      <c r="N38" s="36"/>
      <c r="O38" s="14"/>
      <c r="P38" s="14"/>
      <c r="Q38"/>
      <c r="R38" s="36"/>
      <c r="S38" s="14"/>
      <c r="T38" s="14"/>
    </row>
    <row r="39" spans="1:20" ht="15" x14ac:dyDescent="0.25">
      <c r="A39" s="5"/>
      <c r="B39" s="15"/>
      <c r="C39" s="14"/>
      <c r="D39" s="33"/>
      <c r="F39" s="36"/>
      <c r="G39" s="14"/>
      <c r="H39" s="14"/>
      <c r="I39"/>
      <c r="J39" s="36"/>
      <c r="K39" s="14"/>
      <c r="L39" s="14"/>
      <c r="M39"/>
      <c r="N39" s="36"/>
      <c r="O39" s="14"/>
      <c r="P39" s="14"/>
      <c r="Q39"/>
      <c r="R39" s="36"/>
      <c r="S39" s="14"/>
      <c r="T39" s="14"/>
    </row>
    <row r="40" spans="1:20" ht="15" x14ac:dyDescent="0.25">
      <c r="A40" s="5"/>
      <c r="B40" s="15"/>
      <c r="C40" s="14"/>
      <c r="D40" s="33"/>
      <c r="F40" s="36"/>
      <c r="G40" s="14"/>
      <c r="H40" s="14"/>
      <c r="I40"/>
      <c r="J40" s="36"/>
      <c r="K40" s="14"/>
      <c r="L40" s="14"/>
      <c r="M40"/>
      <c r="N40" s="36"/>
      <c r="O40" s="14"/>
      <c r="P40" s="14"/>
      <c r="Q40"/>
      <c r="R40" s="36"/>
      <c r="S40" s="14"/>
      <c r="T40" s="14"/>
    </row>
    <row r="41" spans="1:20" ht="15" x14ac:dyDescent="0.25">
      <c r="A41" s="5"/>
      <c r="B41" s="15"/>
      <c r="C41" s="14"/>
      <c r="D41" s="77"/>
      <c r="E41"/>
      <c r="F41" s="36"/>
      <c r="G41" s="14"/>
      <c r="H41" s="14"/>
      <c r="I41"/>
      <c r="J41" s="36"/>
      <c r="K41" s="14"/>
      <c r="L41" s="14"/>
      <c r="M41"/>
      <c r="N41" s="36"/>
      <c r="O41" s="14"/>
      <c r="P41" s="14"/>
      <c r="Q41"/>
      <c r="R41" s="36"/>
      <c r="S41" s="14"/>
      <c r="T41" s="14"/>
    </row>
    <row r="42" spans="1:20" ht="15" x14ac:dyDescent="0.25">
      <c r="A42" s="5"/>
      <c r="B42" s="15"/>
      <c r="C42" s="14"/>
      <c r="D42" s="77"/>
      <c r="E42"/>
      <c r="F42" s="36"/>
      <c r="G42" s="14"/>
      <c r="H42" s="14"/>
      <c r="I42"/>
      <c r="J42" s="36"/>
      <c r="K42" s="14"/>
      <c r="L42" s="14"/>
      <c r="M42"/>
      <c r="N42" s="36"/>
      <c r="O42" s="14"/>
      <c r="P42" s="14"/>
      <c r="Q42"/>
      <c r="R42" s="36"/>
      <c r="S42" s="14"/>
      <c r="T42" s="14"/>
    </row>
    <row r="43" spans="1:20" ht="15" x14ac:dyDescent="0.25">
      <c r="A43" s="5"/>
      <c r="B43" s="15"/>
      <c r="C43" s="14"/>
      <c r="D43" s="77"/>
      <c r="F43" s="36"/>
      <c r="G43" s="14"/>
      <c r="H43" s="14"/>
      <c r="I43"/>
      <c r="J43" s="36"/>
      <c r="K43" s="14"/>
      <c r="L43" s="14"/>
      <c r="M43"/>
      <c r="N43" s="36"/>
      <c r="O43" s="14"/>
      <c r="P43" s="14"/>
      <c r="Q43"/>
      <c r="R43" s="36"/>
      <c r="S43" s="14"/>
      <c r="T43" s="14"/>
    </row>
    <row r="44" spans="1:20" ht="15" x14ac:dyDescent="0.25">
      <c r="A44" s="5"/>
      <c r="B44" s="15"/>
      <c r="C44" s="14"/>
      <c r="D44" s="77"/>
      <c r="F44" s="36"/>
      <c r="G44" s="14"/>
      <c r="H44" s="14"/>
      <c r="I44"/>
      <c r="J44" s="36"/>
      <c r="K44" s="14"/>
      <c r="L44" s="14"/>
      <c r="M44"/>
      <c r="N44" s="36"/>
      <c r="O44" s="14"/>
      <c r="P44" s="14"/>
      <c r="Q44"/>
      <c r="R44" s="36"/>
      <c r="S44" s="14"/>
      <c r="T44" s="14"/>
    </row>
    <row r="45" spans="1:20" ht="15" x14ac:dyDescent="0.25">
      <c r="A45" s="5"/>
      <c r="B45" s="15"/>
      <c r="C45" s="14"/>
      <c r="F45" s="36"/>
      <c r="G45" s="14"/>
      <c r="H45" s="14"/>
      <c r="I45"/>
      <c r="J45" s="36"/>
      <c r="K45" s="14"/>
      <c r="L45" s="14"/>
      <c r="M45"/>
      <c r="N45" s="36"/>
      <c r="O45" s="14"/>
      <c r="P45" s="14"/>
      <c r="Q45"/>
      <c r="R45" s="36"/>
      <c r="S45" s="14"/>
      <c r="T45" s="14"/>
    </row>
    <row r="46" spans="1:20" x14ac:dyDescent="0.25">
      <c r="B46" s="15"/>
      <c r="C46" s="59"/>
      <c r="D46" s="60"/>
    </row>
    <row r="47" spans="1:20" x14ac:dyDescent="0.25">
      <c r="B47" s="60"/>
      <c r="C47" s="60"/>
    </row>
    <row r="48" spans="1:20" x14ac:dyDescent="0.25">
      <c r="B48" s="60"/>
      <c r="C48" s="60"/>
    </row>
  </sheetData>
  <sortState xmlns:xlrd2="http://schemas.microsoft.com/office/spreadsheetml/2017/richdata2" ref="A8:T34">
    <sortCondition descending="1" ref="C8:C34"/>
  </sortState>
  <mergeCells count="5">
    <mergeCell ref="F2:H2"/>
    <mergeCell ref="A2:C5"/>
    <mergeCell ref="R2:T2"/>
    <mergeCell ref="J2:L2"/>
    <mergeCell ref="N2:P2"/>
  </mergeCells>
  <phoneticPr fontId="9" type="noConversion"/>
  <conditionalFormatting sqref="F8:F45">
    <cfRule type="cellIs" dxfId="13" priority="7" operator="greaterThan">
      <formula>0</formula>
    </cfRule>
  </conditionalFormatting>
  <conditionalFormatting sqref="H8:H45">
    <cfRule type="cellIs" dxfId="12" priority="8" operator="greaterThan">
      <formula>0</formula>
    </cfRule>
  </conditionalFormatting>
  <conditionalFormatting sqref="J8:J45">
    <cfRule type="cellIs" dxfId="11" priority="5" operator="greaterThan">
      <formula>0</formula>
    </cfRule>
  </conditionalFormatting>
  <conditionalFormatting sqref="L8:L45">
    <cfRule type="cellIs" dxfId="10" priority="6" operator="greaterThan">
      <formula>0</formula>
    </cfRule>
  </conditionalFormatting>
  <conditionalFormatting sqref="N8:N45">
    <cfRule type="cellIs" dxfId="9" priority="3" operator="greaterThan">
      <formula>0</formula>
    </cfRule>
  </conditionalFormatting>
  <conditionalFormatting sqref="P8:P45">
    <cfRule type="cellIs" dxfId="8" priority="4" operator="greaterThan">
      <formula>0</formula>
    </cfRule>
  </conditionalFormatting>
  <conditionalFormatting sqref="R8:R45">
    <cfRule type="cellIs" dxfId="7" priority="1" operator="greaterThan">
      <formula>0</formula>
    </cfRule>
  </conditionalFormatting>
  <conditionalFormatting sqref="T8:T45">
    <cfRule type="cellIs" dxfId="6" priority="2" operator="greaterThan">
      <formula>0</formula>
    </cfRule>
  </conditionalFormatting>
  <dataValidations count="1">
    <dataValidation type="list" allowBlank="1" showInputMessage="1" showErrorMessage="1" promptTitle="Steuerleute" sqref="B9:B25" xr:uid="{5C4F1800-F9EF-46D0-9CB3-BE1B93DC505B}">
      <formula1>Andresen_Aksel___UYCWg___DEN_425</formula1>
    </dataValidation>
  </dataValidations>
  <pageMargins left="0.7" right="0.7" top="0.78740157499999996" bottom="0.78740157499999996" header="0.3" footer="0.3"/>
  <pageSetup paperSize="8" scale="54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Steuerleute" prompt="Auswahl Steuerleute_x000a_" xr:uid="{FF454258-D77A-43F9-A10A-63646B1BD707}">
          <x14:formula1>
            <xm:f>Namen!$A$2:$A$88</xm:f>
          </x14:formula1>
          <xm:sqref>B8</xm:sqref>
        </x14:dataValidation>
        <x14:dataValidation type="list" allowBlank="1" showInputMessage="1" showErrorMessage="1" promptTitle="Steuerleute" xr:uid="{3AD5D640-3181-4AB7-BC71-195A49E20A85}">
          <x14:formula1>
            <xm:f>Namen!$A$2:$A$100</xm:f>
          </x14:formula1>
          <xm:sqref>B26:B45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26C5-9F99-4985-9D4D-C0609F3D95E2}">
  <sheetPr>
    <pageSetUpPr fitToPage="1"/>
  </sheetPr>
  <dimension ref="A1:AJ36"/>
  <sheetViews>
    <sheetView showZeros="0" zoomScale="80" zoomScaleNormal="80" workbookViewId="0">
      <selection activeCell="Z25" sqref="Z25"/>
    </sheetView>
  </sheetViews>
  <sheetFormatPr baseColWidth="10" defaultColWidth="11.42578125" defaultRowHeight="15" outlineLevelCol="1" x14ac:dyDescent="0.25"/>
  <cols>
    <col min="1" max="1" width="6" style="3" customWidth="1"/>
    <col min="2" max="2" width="54" style="3" customWidth="1"/>
    <col min="3" max="3" width="11.42578125" style="4"/>
    <col min="4" max="4" width="11.5703125" style="3" hidden="1" customWidth="1" outlineLevel="1"/>
    <col min="5" max="5" width="2.7109375" customWidth="1" collapsed="1"/>
    <col min="6" max="6" width="9.7109375" style="4" customWidth="1"/>
    <col min="7" max="7" width="9.7109375" style="4" hidden="1" customWidth="1" outlineLevel="1"/>
    <col min="8" max="8" width="9.7109375" style="4" customWidth="1" collapsed="1"/>
    <col min="9" max="9" width="2.7109375" style="19" customWidth="1"/>
    <col min="10" max="10" width="9.7109375" style="4" customWidth="1"/>
    <col min="11" max="11" width="9.7109375" style="4" hidden="1" customWidth="1" outlineLevel="1"/>
    <col min="12" max="12" width="9.7109375" style="16" customWidth="1" collapsed="1"/>
    <col min="13" max="13" width="2.7109375" style="16" customWidth="1"/>
    <col min="14" max="14" width="9.7109375" style="4" customWidth="1"/>
    <col min="15" max="15" width="9.7109375" style="4" hidden="1" customWidth="1" outlineLevel="1"/>
    <col min="16" max="16" width="9.7109375" style="4" customWidth="1" collapsed="1"/>
    <col min="17" max="17" width="2.7109375" style="4" customWidth="1"/>
    <col min="18" max="18" width="9.7109375" style="4" customWidth="1"/>
    <col min="19" max="19" width="9.7109375" style="4" hidden="1" customWidth="1" outlineLevel="1"/>
    <col min="20" max="20" width="9.7109375" style="4" customWidth="1" collapsed="1"/>
    <col min="21" max="21" width="2.7109375" style="4" customWidth="1"/>
    <col min="22" max="22" width="9.7109375" style="4" customWidth="1"/>
    <col min="23" max="23" width="9.7109375" style="4" hidden="1" customWidth="1" outlineLevel="1"/>
    <col min="24" max="24" width="9.7109375" style="4" customWidth="1" collapsed="1"/>
    <col min="25" max="25" width="2.7109375" style="4" customWidth="1"/>
    <col min="26" max="26" width="9.7109375" style="4" customWidth="1"/>
    <col min="27" max="27" width="9.7109375" style="4" hidden="1" customWidth="1" outlineLevel="1"/>
    <col min="28" max="28" width="9.7109375" style="4" customWidth="1" collapsed="1"/>
    <col min="29" max="29" width="2.7109375" style="3" customWidth="1"/>
    <col min="30" max="30" width="9.7109375" style="4" customWidth="1"/>
    <col min="31" max="31" width="9.7109375" style="4" hidden="1" customWidth="1" outlineLevel="1"/>
    <col min="32" max="32" width="9.7109375" style="4" customWidth="1" collapsed="1"/>
    <col min="33" max="33" width="2.7109375" style="3" customWidth="1"/>
    <col min="34" max="34" width="9.7109375" style="4" customWidth="1"/>
    <col min="35" max="35" width="9.7109375" style="4" hidden="1" customWidth="1" outlineLevel="1"/>
    <col min="36" max="36" width="9.7109375" style="4" customWidth="1" collapsed="1"/>
    <col min="37" max="16384" width="11.42578125" style="3"/>
  </cols>
  <sheetData>
    <row r="1" spans="1:36" ht="12.75" customHeight="1" x14ac:dyDescent="0.25">
      <c r="A1" s="4"/>
      <c r="B1" s="7"/>
      <c r="C1" s="7"/>
      <c r="D1" s="7"/>
    </row>
    <row r="2" spans="1:36" ht="120" customHeight="1" x14ac:dyDescent="0.25">
      <c r="A2" s="101" t="s">
        <v>269</v>
      </c>
      <c r="B2" s="101"/>
      <c r="C2" s="101"/>
      <c r="D2" s="61"/>
      <c r="F2" s="81" t="s">
        <v>368</v>
      </c>
      <c r="G2" s="82"/>
      <c r="H2" s="82"/>
      <c r="J2" s="81" t="s">
        <v>369</v>
      </c>
      <c r="K2" s="82"/>
      <c r="L2" s="82"/>
      <c r="M2" s="44"/>
      <c r="N2" s="81" t="s">
        <v>331</v>
      </c>
      <c r="O2" s="82"/>
      <c r="P2" s="82"/>
      <c r="Q2" s="44"/>
      <c r="R2" s="81" t="s">
        <v>332</v>
      </c>
      <c r="S2" s="82"/>
      <c r="T2" s="82"/>
      <c r="U2" s="44"/>
      <c r="V2" s="81" t="s">
        <v>333</v>
      </c>
      <c r="W2" s="82"/>
      <c r="X2" s="82"/>
      <c r="Y2" s="44"/>
      <c r="Z2" s="81" t="s">
        <v>334</v>
      </c>
      <c r="AA2" s="82"/>
      <c r="AB2" s="82"/>
      <c r="AD2" s="81" t="s">
        <v>335</v>
      </c>
      <c r="AE2" s="82"/>
      <c r="AF2" s="82"/>
      <c r="AH2" s="81"/>
      <c r="AI2" s="82"/>
      <c r="AJ2" s="82"/>
    </row>
    <row r="3" spans="1:36" ht="24.95" customHeight="1" x14ac:dyDescent="0.25">
      <c r="A3" s="102"/>
      <c r="B3" s="102"/>
      <c r="C3" s="102"/>
      <c r="D3" s="62"/>
      <c r="F3" s="20" t="s">
        <v>171</v>
      </c>
      <c r="G3" s="39"/>
      <c r="H3" s="37">
        <v>58</v>
      </c>
      <c r="J3" s="20" t="s">
        <v>171</v>
      </c>
      <c r="K3" s="39"/>
      <c r="L3" s="37">
        <v>38</v>
      </c>
      <c r="M3" s="45"/>
      <c r="N3" s="20" t="s">
        <v>171</v>
      </c>
      <c r="O3" s="39"/>
      <c r="P3" s="37">
        <v>18</v>
      </c>
      <c r="Q3" s="45"/>
      <c r="R3" s="20" t="s">
        <v>171</v>
      </c>
      <c r="S3" s="39"/>
      <c r="T3" s="37">
        <v>34</v>
      </c>
      <c r="U3" s="45"/>
      <c r="V3" s="20" t="s">
        <v>171</v>
      </c>
      <c r="W3" s="39"/>
      <c r="X3" s="37">
        <v>50</v>
      </c>
      <c r="Y3" s="45"/>
      <c r="Z3" s="20" t="s">
        <v>171</v>
      </c>
      <c r="AA3" s="39"/>
      <c r="AB3" s="37">
        <v>20</v>
      </c>
      <c r="AD3" s="20" t="s">
        <v>171</v>
      </c>
      <c r="AE3" s="39"/>
      <c r="AF3" s="37">
        <v>20</v>
      </c>
      <c r="AH3" s="20" t="s">
        <v>171</v>
      </c>
      <c r="AI3" s="39"/>
      <c r="AJ3" s="37"/>
    </row>
    <row r="4" spans="1:36" ht="24.95" customHeight="1" x14ac:dyDescent="0.25">
      <c r="A4" s="102"/>
      <c r="B4" s="102"/>
      <c r="C4" s="102"/>
      <c r="D4" s="7"/>
      <c r="F4" s="20" t="s">
        <v>172</v>
      </c>
      <c r="G4" s="40"/>
      <c r="H4" s="37">
        <v>7</v>
      </c>
      <c r="J4" s="20" t="s">
        <v>172</v>
      </c>
      <c r="K4" s="40"/>
      <c r="L4" s="37">
        <v>6</v>
      </c>
      <c r="M4" s="45"/>
      <c r="N4" s="20" t="s">
        <v>172</v>
      </c>
      <c r="O4" s="40"/>
      <c r="P4" s="37">
        <v>5</v>
      </c>
      <c r="Q4" s="45"/>
      <c r="R4" s="20" t="s">
        <v>172</v>
      </c>
      <c r="S4" s="40"/>
      <c r="T4" s="37">
        <v>7</v>
      </c>
      <c r="U4" s="45"/>
      <c r="V4" s="20" t="s">
        <v>172</v>
      </c>
      <c r="W4" s="40"/>
      <c r="X4" s="37">
        <v>7</v>
      </c>
      <c r="Y4" s="45"/>
      <c r="Z4" s="20" t="s">
        <v>172</v>
      </c>
      <c r="AA4" s="40"/>
      <c r="AB4" s="37">
        <v>3</v>
      </c>
      <c r="AD4" s="20" t="s">
        <v>172</v>
      </c>
      <c r="AE4" s="40"/>
      <c r="AF4" s="37">
        <v>2</v>
      </c>
      <c r="AH4" s="20" t="s">
        <v>172</v>
      </c>
      <c r="AI4" s="40"/>
      <c r="AJ4" s="37"/>
    </row>
    <row r="5" spans="1:36" ht="24.95" customHeight="1" x14ac:dyDescent="0.25">
      <c r="A5" s="102"/>
      <c r="B5" s="102"/>
      <c r="C5" s="102"/>
      <c r="D5" s="29" t="s">
        <v>200</v>
      </c>
      <c r="F5" s="20" t="s">
        <v>173</v>
      </c>
      <c r="G5" s="41"/>
      <c r="H5" s="38">
        <v>1.1000000000000001</v>
      </c>
      <c r="J5" s="20" t="s">
        <v>173</v>
      </c>
      <c r="K5" s="41"/>
      <c r="L5" s="38">
        <v>1.2</v>
      </c>
      <c r="M5" s="46"/>
      <c r="N5" s="20" t="s">
        <v>173</v>
      </c>
      <c r="O5" s="41"/>
      <c r="P5" s="38">
        <v>1.1000000000000001</v>
      </c>
      <c r="Q5" s="46"/>
      <c r="R5" s="20" t="s">
        <v>173</v>
      </c>
      <c r="S5" s="41"/>
      <c r="T5" s="38">
        <v>1.2</v>
      </c>
      <c r="U5" s="46"/>
      <c r="V5" s="20" t="s">
        <v>173</v>
      </c>
      <c r="W5" s="41"/>
      <c r="X5" s="38">
        <v>1.4</v>
      </c>
      <c r="Y5" s="46"/>
      <c r="Z5" s="20" t="s">
        <v>173</v>
      </c>
      <c r="AA5" s="41"/>
      <c r="AB5" s="38">
        <v>1</v>
      </c>
      <c r="AD5" s="20" t="s">
        <v>173</v>
      </c>
      <c r="AE5" s="41"/>
      <c r="AF5" s="38">
        <v>1</v>
      </c>
      <c r="AH5" s="20" t="s">
        <v>173</v>
      </c>
      <c r="AI5" s="41"/>
      <c r="AJ5" s="38"/>
    </row>
    <row r="6" spans="1:36" x14ac:dyDescent="0.25">
      <c r="A6" s="4"/>
      <c r="B6" s="7"/>
      <c r="C6" s="7"/>
      <c r="D6" s="33"/>
      <c r="G6" s="12"/>
      <c r="H6" s="16"/>
      <c r="I6" s="4"/>
      <c r="K6" s="12"/>
      <c r="O6" s="12"/>
      <c r="P6" s="16"/>
      <c r="Q6" s="16"/>
      <c r="S6" s="12"/>
      <c r="T6" s="16"/>
      <c r="U6" s="16"/>
      <c r="W6" s="12"/>
      <c r="X6" s="16"/>
      <c r="Y6" s="16"/>
      <c r="AA6" s="12"/>
      <c r="AB6" s="16"/>
      <c r="AE6" s="12"/>
      <c r="AF6" s="16"/>
      <c r="AI6" s="12"/>
      <c r="AJ6" s="16"/>
    </row>
    <row r="7" spans="1:36" ht="29.1" customHeight="1" x14ac:dyDescent="0.25">
      <c r="A7" s="20" t="s">
        <v>5</v>
      </c>
      <c r="B7" s="27" t="s">
        <v>162</v>
      </c>
      <c r="C7" s="20" t="s">
        <v>8</v>
      </c>
      <c r="D7" s="33"/>
      <c r="F7" s="42" t="s">
        <v>197</v>
      </c>
      <c r="G7" s="42"/>
      <c r="H7" s="43" t="s">
        <v>198</v>
      </c>
      <c r="J7" s="42" t="s">
        <v>197</v>
      </c>
      <c r="K7" s="42"/>
      <c r="L7" s="43" t="s">
        <v>198</v>
      </c>
      <c r="M7" s="47"/>
      <c r="N7" s="42" t="s">
        <v>197</v>
      </c>
      <c r="O7" s="42"/>
      <c r="P7" s="43" t="s">
        <v>198</v>
      </c>
      <c r="Q7" s="47"/>
      <c r="R7" s="42" t="s">
        <v>197</v>
      </c>
      <c r="S7" s="42"/>
      <c r="T7" s="43" t="s">
        <v>198</v>
      </c>
      <c r="U7" s="47"/>
      <c r="V7" s="42" t="s">
        <v>197</v>
      </c>
      <c r="W7" s="42"/>
      <c r="X7" s="43" t="s">
        <v>198</v>
      </c>
      <c r="Y7" s="47"/>
      <c r="Z7" s="42" t="s">
        <v>197</v>
      </c>
      <c r="AA7" s="42"/>
      <c r="AB7" s="43" t="s">
        <v>198</v>
      </c>
      <c r="AD7" s="42" t="s">
        <v>197</v>
      </c>
      <c r="AE7" s="42"/>
      <c r="AF7" s="43" t="s">
        <v>198</v>
      </c>
      <c r="AH7" s="42" t="s">
        <v>197</v>
      </c>
      <c r="AI7" s="42"/>
      <c r="AJ7" s="43" t="s">
        <v>198</v>
      </c>
    </row>
    <row r="8" spans="1:36" x14ac:dyDescent="0.25">
      <c r="A8" s="5">
        <v>1</v>
      </c>
      <c r="B8" s="15" t="s">
        <v>194</v>
      </c>
      <c r="C8" s="14">
        <f t="shared" ref="C8:C15" si="0">H8+L8+P8+T8+X8+AB8+AF8+AJ8</f>
        <v>302.20608519269774</v>
      </c>
      <c r="D8" s="33"/>
      <c r="F8" s="35">
        <v>33</v>
      </c>
      <c r="G8" s="14">
        <f t="shared" ref="G8:G15" si="1">((H$3+1)-F8/H$4)*(100/H$3)*(H$5)</f>
        <v>102.95566502463053</v>
      </c>
      <c r="H8" s="14">
        <f t="shared" ref="H8:H15" si="2">IF(F8=0,0,G8)</f>
        <v>102.95566502463053</v>
      </c>
      <c r="J8" s="36"/>
      <c r="K8" s="14"/>
      <c r="L8" s="14"/>
      <c r="M8" s="49"/>
      <c r="N8" s="36">
        <v>41</v>
      </c>
      <c r="O8" s="14">
        <f t="shared" ref="O8:O17" si="3">((P$3+1)-N8/P$4)*(100/P$3)*(P$5)</f>
        <v>66</v>
      </c>
      <c r="P8" s="14">
        <f t="shared" ref="P8:P17" si="4">IF(N8=0,0,O8)</f>
        <v>66</v>
      </c>
      <c r="Q8" s="49"/>
      <c r="R8" s="36">
        <v>114</v>
      </c>
      <c r="S8" s="14">
        <f t="shared" ref="S8:S17" si="5">((T$3+1)-R8/T$4)*(100/T$3)*(T$5)</f>
        <v>66.050420168067234</v>
      </c>
      <c r="T8" s="5">
        <f t="shared" ref="T8:T17" si="6">IF(R8=0,0,S8)</f>
        <v>66.050420168067234</v>
      </c>
      <c r="U8" s="50"/>
      <c r="V8" s="36">
        <v>189</v>
      </c>
      <c r="W8" s="14">
        <f t="shared" ref="W8:W15" si="7">((X$3+1)-V8/X$4)*(100/X$3)*(X$5)</f>
        <v>67.199999999999989</v>
      </c>
      <c r="X8" s="14">
        <f t="shared" ref="X8:X15" si="8">IF(V8=0,0,W8)</f>
        <v>67.199999999999989</v>
      </c>
      <c r="Y8" s="50"/>
      <c r="Z8" s="36"/>
      <c r="AA8" s="14">
        <f t="shared" ref="AA8:AA15" si="9">((AB$3+1)-Z8/AB$4)*(100/AB$3)*(AB$5)</f>
        <v>105</v>
      </c>
      <c r="AB8" s="14">
        <f t="shared" ref="AB8:AB15" si="10">IF(Z8=0,0,AA8)</f>
        <v>0</v>
      </c>
      <c r="AD8" s="36"/>
      <c r="AE8" s="14">
        <f t="shared" ref="AE8:AE15" si="11">((AF$3+1)-AD8/AF$4)*(100/AF$3)*(AF$5)</f>
        <v>105</v>
      </c>
      <c r="AF8" s="14">
        <f t="shared" ref="AF8:AF15" si="12">IF(AD8=0,0,AE8)</f>
        <v>0</v>
      </c>
      <c r="AH8" s="36"/>
      <c r="AI8" s="14" t="e">
        <f t="shared" ref="AI8:AI15" si="13">((AJ$3+1)-AH8/AJ$4)*(100/AJ$3)*(AJ$5)</f>
        <v>#DIV/0!</v>
      </c>
      <c r="AJ8" s="14">
        <f t="shared" ref="AJ8:AJ15" si="14">IF(AH8=0,0,AI8)</f>
        <v>0</v>
      </c>
    </row>
    <row r="9" spans="1:36" x14ac:dyDescent="0.25">
      <c r="A9" s="5">
        <v>2</v>
      </c>
      <c r="B9" s="15" t="s">
        <v>174</v>
      </c>
      <c r="C9" s="14">
        <f t="shared" si="0"/>
        <v>125</v>
      </c>
      <c r="D9" s="33"/>
      <c r="F9" s="36"/>
      <c r="G9" s="14">
        <f t="shared" si="1"/>
        <v>111.89655172413794</v>
      </c>
      <c r="H9" s="14">
        <f t="shared" si="2"/>
        <v>0</v>
      </c>
      <c r="J9" s="36"/>
      <c r="K9" s="14">
        <f>((L$3+1)-J9/L$4)*(100/L$3)*(L$5)</f>
        <v>123.15789473684211</v>
      </c>
      <c r="L9" s="14">
        <f>IF(J9=0,0,K9)</f>
        <v>0</v>
      </c>
      <c r="M9" s="49"/>
      <c r="N9" s="36"/>
      <c r="O9" s="14">
        <f t="shared" si="3"/>
        <v>116.11111111111113</v>
      </c>
      <c r="P9" s="14">
        <f t="shared" si="4"/>
        <v>0</v>
      </c>
      <c r="Q9" s="49"/>
      <c r="R9" s="36"/>
      <c r="S9" s="14">
        <f t="shared" si="5"/>
        <v>123.52941176470588</v>
      </c>
      <c r="T9" s="5">
        <f t="shared" si="6"/>
        <v>0</v>
      </c>
      <c r="U9" s="50"/>
      <c r="V9" s="36"/>
      <c r="W9" s="14">
        <f t="shared" si="7"/>
        <v>142.79999999999998</v>
      </c>
      <c r="X9" s="14">
        <f t="shared" si="8"/>
        <v>0</v>
      </c>
      <c r="Y9" s="50"/>
      <c r="Z9" s="36">
        <v>24</v>
      </c>
      <c r="AA9" s="14">
        <f t="shared" si="9"/>
        <v>65</v>
      </c>
      <c r="AB9" s="14">
        <f t="shared" si="10"/>
        <v>65</v>
      </c>
      <c r="AD9" s="36">
        <v>18</v>
      </c>
      <c r="AE9" s="14">
        <f t="shared" si="11"/>
        <v>60</v>
      </c>
      <c r="AF9" s="14">
        <f t="shared" si="12"/>
        <v>60</v>
      </c>
      <c r="AH9" s="36"/>
      <c r="AI9" s="14" t="e">
        <f t="shared" si="13"/>
        <v>#DIV/0!</v>
      </c>
      <c r="AJ9" s="14">
        <f t="shared" si="14"/>
        <v>0</v>
      </c>
    </row>
    <row r="10" spans="1:36" x14ac:dyDescent="0.25">
      <c r="A10" s="5">
        <v>3</v>
      </c>
      <c r="B10" s="15" t="s">
        <v>168</v>
      </c>
      <c r="C10" s="14">
        <f t="shared" si="0"/>
        <v>75.862068965517238</v>
      </c>
      <c r="D10" s="33"/>
      <c r="F10" s="36">
        <v>133</v>
      </c>
      <c r="G10" s="14">
        <f t="shared" si="1"/>
        <v>75.862068965517238</v>
      </c>
      <c r="H10" s="14">
        <f t="shared" si="2"/>
        <v>75.862068965517238</v>
      </c>
      <c r="J10" s="36"/>
      <c r="K10" s="14">
        <f>((L$3+1)-J10/L$4)*(100/L$3)*(L$5)</f>
        <v>123.15789473684211</v>
      </c>
      <c r="L10" s="14">
        <f>IF(J10=0,0,K10)</f>
        <v>0</v>
      </c>
      <c r="M10" s="49"/>
      <c r="N10" s="36"/>
      <c r="O10" s="14">
        <f t="shared" si="3"/>
        <v>116.11111111111113</v>
      </c>
      <c r="P10" s="14">
        <f t="shared" si="4"/>
        <v>0</v>
      </c>
      <c r="Q10" s="49"/>
      <c r="R10" s="36"/>
      <c r="S10" s="14">
        <f t="shared" si="5"/>
        <v>123.52941176470588</v>
      </c>
      <c r="T10" s="5">
        <f t="shared" si="6"/>
        <v>0</v>
      </c>
      <c r="U10" s="50"/>
      <c r="V10" s="36"/>
      <c r="W10" s="14">
        <f t="shared" si="7"/>
        <v>142.79999999999998</v>
      </c>
      <c r="X10" s="14">
        <f t="shared" si="8"/>
        <v>0</v>
      </c>
      <c r="Y10" s="50"/>
      <c r="Z10" s="36"/>
      <c r="AA10" s="14">
        <f t="shared" si="9"/>
        <v>105</v>
      </c>
      <c r="AB10" s="14">
        <f t="shared" si="10"/>
        <v>0</v>
      </c>
      <c r="AD10" s="36"/>
      <c r="AE10" s="14">
        <f t="shared" si="11"/>
        <v>105</v>
      </c>
      <c r="AF10" s="14">
        <f t="shared" si="12"/>
        <v>0</v>
      </c>
      <c r="AH10" s="36"/>
      <c r="AI10" s="14" t="e">
        <f t="shared" si="13"/>
        <v>#DIV/0!</v>
      </c>
      <c r="AJ10" s="14">
        <f t="shared" si="14"/>
        <v>0</v>
      </c>
    </row>
    <row r="11" spans="1:36" x14ac:dyDescent="0.25">
      <c r="A11" s="5">
        <v>4</v>
      </c>
      <c r="B11" s="15" t="s">
        <v>176</v>
      </c>
      <c r="C11" s="14">
        <f t="shared" si="0"/>
        <v>61.231527093596057</v>
      </c>
      <c r="D11" s="33"/>
      <c r="F11" s="36">
        <v>187</v>
      </c>
      <c r="G11" s="14">
        <f t="shared" si="1"/>
        <v>61.231527093596057</v>
      </c>
      <c r="H11" s="14">
        <f t="shared" si="2"/>
        <v>61.231527093596057</v>
      </c>
      <c r="J11" s="36"/>
      <c r="K11" s="14">
        <f>((L$3+1)-J11/L$4)*(100/L$3)*(L$5)</f>
        <v>123.15789473684211</v>
      </c>
      <c r="L11" s="14">
        <f>IF(J11=0,0,K11)</f>
        <v>0</v>
      </c>
      <c r="M11" s="49"/>
      <c r="N11" s="36"/>
      <c r="O11" s="14">
        <f t="shared" si="3"/>
        <v>116.11111111111113</v>
      </c>
      <c r="P11" s="14">
        <f t="shared" si="4"/>
        <v>0</v>
      </c>
      <c r="Q11" s="49"/>
      <c r="R11" s="36"/>
      <c r="S11" s="14">
        <f t="shared" si="5"/>
        <v>123.52941176470588</v>
      </c>
      <c r="T11" s="5">
        <f t="shared" si="6"/>
        <v>0</v>
      </c>
      <c r="U11" s="50"/>
      <c r="V11" s="36"/>
      <c r="W11" s="14">
        <f t="shared" si="7"/>
        <v>142.79999999999998</v>
      </c>
      <c r="X11" s="14">
        <f t="shared" si="8"/>
        <v>0</v>
      </c>
      <c r="Y11" s="50"/>
      <c r="Z11" s="36"/>
      <c r="AA11" s="14">
        <f t="shared" si="9"/>
        <v>105</v>
      </c>
      <c r="AB11" s="14">
        <f t="shared" si="10"/>
        <v>0</v>
      </c>
      <c r="AD11" s="36"/>
      <c r="AE11" s="14">
        <f t="shared" si="11"/>
        <v>105</v>
      </c>
      <c r="AF11" s="14">
        <f t="shared" si="12"/>
        <v>0</v>
      </c>
      <c r="AH11" s="36"/>
      <c r="AI11" s="14" t="e">
        <f t="shared" si="13"/>
        <v>#DIV/0!</v>
      </c>
      <c r="AJ11" s="14">
        <f t="shared" si="14"/>
        <v>0</v>
      </c>
    </row>
    <row r="12" spans="1:36" x14ac:dyDescent="0.25">
      <c r="A12" s="5">
        <v>5</v>
      </c>
      <c r="B12" s="15" t="s">
        <v>201</v>
      </c>
      <c r="C12" s="14">
        <f t="shared" si="0"/>
        <v>49.199999999999989</v>
      </c>
      <c r="D12" s="33"/>
      <c r="F12" s="36"/>
      <c r="G12" s="14">
        <f t="shared" si="1"/>
        <v>111.89655172413794</v>
      </c>
      <c r="H12" s="14">
        <f t="shared" si="2"/>
        <v>0</v>
      </c>
      <c r="J12" s="36"/>
      <c r="K12" s="14">
        <f>((L$3+1)-J12/L$4)*(100/L$3)*(L$5)</f>
        <v>123.15789473684211</v>
      </c>
      <c r="L12" s="14">
        <f>IF(J12=0,0,K12)</f>
        <v>0</v>
      </c>
      <c r="M12" s="49"/>
      <c r="N12" s="36"/>
      <c r="O12" s="14">
        <f t="shared" si="3"/>
        <v>116.11111111111113</v>
      </c>
      <c r="P12" s="14">
        <f t="shared" si="4"/>
        <v>0</v>
      </c>
      <c r="Q12" s="49"/>
      <c r="R12" s="36"/>
      <c r="S12" s="14">
        <f t="shared" si="5"/>
        <v>123.52941176470588</v>
      </c>
      <c r="T12" s="5">
        <f t="shared" si="6"/>
        <v>0</v>
      </c>
      <c r="U12" s="50"/>
      <c r="V12" s="36">
        <v>234</v>
      </c>
      <c r="W12" s="14">
        <f t="shared" si="7"/>
        <v>49.199999999999989</v>
      </c>
      <c r="X12" s="14">
        <f t="shared" si="8"/>
        <v>49.199999999999989</v>
      </c>
      <c r="Y12" s="50"/>
      <c r="Z12" s="36"/>
      <c r="AA12" s="14">
        <f t="shared" si="9"/>
        <v>105</v>
      </c>
      <c r="AB12" s="14">
        <f t="shared" si="10"/>
        <v>0</v>
      </c>
      <c r="AD12" s="36"/>
      <c r="AE12" s="14">
        <f t="shared" si="11"/>
        <v>105</v>
      </c>
      <c r="AF12" s="14">
        <f t="shared" si="12"/>
        <v>0</v>
      </c>
      <c r="AH12" s="36"/>
      <c r="AI12" s="14" t="e">
        <f t="shared" si="13"/>
        <v>#DIV/0!</v>
      </c>
      <c r="AJ12" s="14">
        <f t="shared" si="14"/>
        <v>0</v>
      </c>
    </row>
    <row r="13" spans="1:36" x14ac:dyDescent="0.25">
      <c r="A13" s="5">
        <v>6</v>
      </c>
      <c r="B13" s="15" t="s">
        <v>252</v>
      </c>
      <c r="C13" s="14">
        <f t="shared" si="0"/>
        <v>28.448275862068964</v>
      </c>
      <c r="D13" s="33"/>
      <c r="F13" s="36">
        <v>308</v>
      </c>
      <c r="G13" s="14">
        <f t="shared" si="1"/>
        <v>28.448275862068964</v>
      </c>
      <c r="H13" s="14">
        <f t="shared" si="2"/>
        <v>28.448275862068964</v>
      </c>
      <c r="J13" s="36"/>
      <c r="K13" s="14">
        <f>((L$3+1)-J13/L$4)*(100/L$3)*(L$5)</f>
        <v>123.15789473684211</v>
      </c>
      <c r="L13" s="14">
        <f>IF(J13=0,0,K13)</f>
        <v>0</v>
      </c>
      <c r="M13" s="49"/>
      <c r="N13" s="36"/>
      <c r="O13" s="14">
        <f t="shared" si="3"/>
        <v>116.11111111111113</v>
      </c>
      <c r="P13" s="14">
        <f t="shared" si="4"/>
        <v>0</v>
      </c>
      <c r="Q13" s="49"/>
      <c r="R13" s="36"/>
      <c r="S13" s="14">
        <f t="shared" si="5"/>
        <v>123.52941176470588</v>
      </c>
      <c r="T13" s="5">
        <f t="shared" si="6"/>
        <v>0</v>
      </c>
      <c r="U13" s="50"/>
      <c r="V13" s="36"/>
      <c r="W13" s="14">
        <f t="shared" si="7"/>
        <v>142.79999999999998</v>
      </c>
      <c r="X13" s="14">
        <f t="shared" si="8"/>
        <v>0</v>
      </c>
      <c r="Y13" s="50"/>
      <c r="Z13" s="36"/>
      <c r="AA13" s="14">
        <f t="shared" si="9"/>
        <v>105</v>
      </c>
      <c r="AB13" s="14">
        <f t="shared" si="10"/>
        <v>0</v>
      </c>
      <c r="AD13" s="36"/>
      <c r="AE13" s="14">
        <f t="shared" si="11"/>
        <v>105</v>
      </c>
      <c r="AF13" s="14">
        <f t="shared" si="12"/>
        <v>0</v>
      </c>
      <c r="AH13" s="36"/>
      <c r="AI13" s="14" t="e">
        <f t="shared" si="13"/>
        <v>#DIV/0!</v>
      </c>
      <c r="AJ13" s="14">
        <f t="shared" si="14"/>
        <v>0</v>
      </c>
    </row>
    <row r="14" spans="1:36" x14ac:dyDescent="0.25">
      <c r="A14" s="5">
        <v>7</v>
      </c>
      <c r="B14" s="15" t="s">
        <v>235</v>
      </c>
      <c r="C14" s="14">
        <f t="shared" si="0"/>
        <v>26.822660098522174</v>
      </c>
      <c r="D14" s="33"/>
      <c r="F14" s="36">
        <v>314</v>
      </c>
      <c r="G14" s="14">
        <f t="shared" si="1"/>
        <v>26.822660098522174</v>
      </c>
      <c r="H14" s="14">
        <f t="shared" si="2"/>
        <v>26.822660098522174</v>
      </c>
      <c r="J14" s="36"/>
      <c r="K14" s="14"/>
      <c r="L14" s="14"/>
      <c r="M14" s="49"/>
      <c r="N14" s="36"/>
      <c r="O14" s="14">
        <f t="shared" si="3"/>
        <v>116.11111111111113</v>
      </c>
      <c r="P14" s="14">
        <f t="shared" si="4"/>
        <v>0</v>
      </c>
      <c r="Q14" s="49"/>
      <c r="R14" s="36"/>
      <c r="S14" s="14">
        <f t="shared" si="5"/>
        <v>123.52941176470588</v>
      </c>
      <c r="T14" s="5">
        <f t="shared" si="6"/>
        <v>0</v>
      </c>
      <c r="U14" s="50"/>
      <c r="V14" s="36"/>
      <c r="W14" s="14">
        <f t="shared" si="7"/>
        <v>142.79999999999998</v>
      </c>
      <c r="X14" s="14">
        <f t="shared" si="8"/>
        <v>0</v>
      </c>
      <c r="Y14" s="50"/>
      <c r="Z14" s="36"/>
      <c r="AA14" s="14">
        <f t="shared" si="9"/>
        <v>105</v>
      </c>
      <c r="AB14" s="14">
        <f t="shared" si="10"/>
        <v>0</v>
      </c>
      <c r="AD14" s="36"/>
      <c r="AE14" s="14">
        <f t="shared" si="11"/>
        <v>105</v>
      </c>
      <c r="AF14" s="14">
        <f t="shared" si="12"/>
        <v>0</v>
      </c>
      <c r="AH14" s="36"/>
      <c r="AI14" s="14" t="e">
        <f t="shared" si="13"/>
        <v>#DIV/0!</v>
      </c>
      <c r="AJ14" s="14">
        <f t="shared" si="14"/>
        <v>0</v>
      </c>
    </row>
    <row r="15" spans="1:36" x14ac:dyDescent="0.25">
      <c r="A15" s="5">
        <v>8</v>
      </c>
      <c r="B15" s="15" t="s">
        <v>237</v>
      </c>
      <c r="C15" s="14">
        <f t="shared" si="0"/>
        <v>17.894736842105257</v>
      </c>
      <c r="D15" s="33"/>
      <c r="F15" s="36"/>
      <c r="G15" s="14">
        <f t="shared" si="1"/>
        <v>111.89655172413794</v>
      </c>
      <c r="H15" s="14">
        <f t="shared" si="2"/>
        <v>0</v>
      </c>
      <c r="J15" s="36">
        <v>200</v>
      </c>
      <c r="K15" s="14">
        <f>((L$3+1)-J15/L$4)*(100/L$3)*(L$5)</f>
        <v>17.894736842105257</v>
      </c>
      <c r="L15" s="14">
        <f>IF(J15=0,0,K15)</f>
        <v>17.894736842105257</v>
      </c>
      <c r="M15" s="49"/>
      <c r="N15" s="36"/>
      <c r="O15" s="14">
        <f t="shared" si="3"/>
        <v>116.11111111111113</v>
      </c>
      <c r="P15" s="14">
        <f t="shared" si="4"/>
        <v>0</v>
      </c>
      <c r="Q15" s="49"/>
      <c r="R15" s="36"/>
      <c r="S15" s="14">
        <f t="shared" si="5"/>
        <v>123.52941176470588</v>
      </c>
      <c r="T15" s="5">
        <f t="shared" si="6"/>
        <v>0</v>
      </c>
      <c r="U15" s="50"/>
      <c r="V15" s="36"/>
      <c r="W15" s="14">
        <f t="shared" si="7"/>
        <v>142.79999999999998</v>
      </c>
      <c r="X15" s="14">
        <f t="shared" si="8"/>
        <v>0</v>
      </c>
      <c r="Y15" s="50"/>
      <c r="Z15" s="36"/>
      <c r="AA15" s="14">
        <f t="shared" si="9"/>
        <v>105</v>
      </c>
      <c r="AB15" s="14">
        <f t="shared" si="10"/>
        <v>0</v>
      </c>
      <c r="AD15" s="36"/>
      <c r="AE15" s="14">
        <f t="shared" si="11"/>
        <v>105</v>
      </c>
      <c r="AF15" s="14">
        <f t="shared" si="12"/>
        <v>0</v>
      </c>
      <c r="AH15" s="36"/>
      <c r="AI15" s="14" t="e">
        <f t="shared" si="13"/>
        <v>#DIV/0!</v>
      </c>
      <c r="AJ15" s="14">
        <f t="shared" si="14"/>
        <v>0</v>
      </c>
    </row>
    <row r="16" spans="1:36" x14ac:dyDescent="0.25">
      <c r="A16" s="5"/>
      <c r="B16" s="15"/>
      <c r="C16" s="14">
        <f t="shared" ref="C16:C17" si="15">H16+L16+P16+T16+X16+AB16+AF16+AJ16</f>
        <v>0</v>
      </c>
      <c r="D16" s="33"/>
      <c r="F16" s="36"/>
      <c r="G16" s="14">
        <f t="shared" ref="G16" si="16">((H$3+1)-F16/H$4)*(100/H$3)*(H$5)</f>
        <v>111.89655172413794</v>
      </c>
      <c r="H16" s="14">
        <f t="shared" ref="H16" si="17">IF(F16=0,0,G16)</f>
        <v>0</v>
      </c>
      <c r="J16" s="36"/>
      <c r="K16" s="14">
        <f>((L$3+1)-J16/L$4)*(100/L$3)*(L$5)</f>
        <v>123.15789473684211</v>
      </c>
      <c r="L16" s="14">
        <f>IF(J16=0,0,K16)</f>
        <v>0</v>
      </c>
      <c r="M16" s="49"/>
      <c r="N16" s="36"/>
      <c r="O16" s="14">
        <f t="shared" si="3"/>
        <v>116.11111111111113</v>
      </c>
      <c r="P16" s="14">
        <f t="shared" si="4"/>
        <v>0</v>
      </c>
      <c r="Q16" s="49"/>
      <c r="R16" s="36"/>
      <c r="S16" s="14">
        <f t="shared" si="5"/>
        <v>123.52941176470588</v>
      </c>
      <c r="T16" s="5">
        <f t="shared" si="6"/>
        <v>0</v>
      </c>
      <c r="U16" s="50"/>
      <c r="V16" s="36"/>
      <c r="W16" s="14">
        <f t="shared" ref="W16:W17" si="18">((X$3+1)-V16/X$4)*(100/X$3)*(X$5)</f>
        <v>142.79999999999998</v>
      </c>
      <c r="X16" s="14">
        <f t="shared" ref="X16:X17" si="19">IF(V16=0,0,W16)</f>
        <v>0</v>
      </c>
      <c r="Y16" s="50"/>
      <c r="Z16" s="36"/>
      <c r="AA16" s="14">
        <f t="shared" ref="AA16" si="20">((AB$3+1)-Z16/AB$4)*(100/AB$3)*(AB$5)</f>
        <v>105</v>
      </c>
      <c r="AB16" s="14">
        <f t="shared" ref="AB16" si="21">IF(Z16=0,0,AA16)</f>
        <v>0</v>
      </c>
      <c r="AD16" s="36"/>
      <c r="AE16" s="14">
        <f t="shared" ref="AE16" si="22">((AF$3+1)-AD16/AF$4)*(100/AF$3)*(AF$5)</f>
        <v>105</v>
      </c>
      <c r="AF16" s="14">
        <f t="shared" ref="AF16" si="23">IF(AD16=0,0,AE16)</f>
        <v>0</v>
      </c>
      <c r="AH16" s="36"/>
      <c r="AI16" s="14" t="e">
        <f t="shared" ref="AI16" si="24">((AJ$3+1)-AH16/AJ$4)*(100/AJ$3)*(AJ$5)</f>
        <v>#DIV/0!</v>
      </c>
      <c r="AJ16" s="14">
        <f t="shared" ref="AJ16" si="25">IF(AH16=0,0,AI16)</f>
        <v>0</v>
      </c>
    </row>
    <row r="17" spans="1:36" x14ac:dyDescent="0.25">
      <c r="A17" s="5"/>
      <c r="B17" s="15"/>
      <c r="C17" s="14">
        <f t="shared" si="15"/>
        <v>0</v>
      </c>
      <c r="D17" s="33"/>
      <c r="F17" s="36"/>
      <c r="G17" s="14">
        <f>((H$3+1)-F17/H$4)*(100/H$3)*(H$5)</f>
        <v>111.89655172413794</v>
      </c>
      <c r="H17" s="14">
        <f>IF(F17=0,0,G17)</f>
        <v>0</v>
      </c>
      <c r="J17" s="36"/>
      <c r="K17" s="14">
        <f>((L$3+1)-J17/L$4)*(100/L$3)*(L$5)</f>
        <v>123.15789473684211</v>
      </c>
      <c r="L17" s="14">
        <f>IF(J17=0,0,K17)</f>
        <v>0</v>
      </c>
      <c r="M17" s="49"/>
      <c r="N17" s="36"/>
      <c r="O17" s="14">
        <f t="shared" si="3"/>
        <v>116.11111111111113</v>
      </c>
      <c r="P17" s="14">
        <f t="shared" si="4"/>
        <v>0</v>
      </c>
      <c r="Q17" s="49"/>
      <c r="R17" s="36"/>
      <c r="S17" s="14">
        <f t="shared" si="5"/>
        <v>123.52941176470588</v>
      </c>
      <c r="T17" s="5">
        <f t="shared" si="6"/>
        <v>0</v>
      </c>
      <c r="U17" s="50"/>
      <c r="V17" s="36"/>
      <c r="W17" s="14">
        <f t="shared" si="18"/>
        <v>142.79999999999998</v>
      </c>
      <c r="X17" s="14">
        <f t="shared" si="19"/>
        <v>0</v>
      </c>
      <c r="Y17" s="50"/>
      <c r="Z17" s="36"/>
      <c r="AA17" s="14">
        <f>((AB$3+1)-Z17/AB$4)*(100/AB$3)*(AB$5)</f>
        <v>105</v>
      </c>
      <c r="AB17" s="14">
        <f>IF(Z17=0,0,AA17)</f>
        <v>0</v>
      </c>
      <c r="AD17" s="36"/>
      <c r="AE17" s="14">
        <f>((AF$3+1)-AD17/AF$4)*(100/AF$3)*(AF$5)</f>
        <v>105</v>
      </c>
      <c r="AF17" s="14">
        <f>IF(AD17=0,0,AE17)</f>
        <v>0</v>
      </c>
      <c r="AH17" s="36"/>
      <c r="AI17" s="14" t="e">
        <f>((AJ$3+1)-AH17/AJ$4)*(100/AJ$3)*(AJ$5)</f>
        <v>#DIV/0!</v>
      </c>
      <c r="AJ17" s="14">
        <f>IF(AH17=0,0,AI17)</f>
        <v>0</v>
      </c>
    </row>
    <row r="18" spans="1:36" x14ac:dyDescent="0.25">
      <c r="G18" s="3"/>
      <c r="H18" s="3"/>
    </row>
    <row r="19" spans="1:36" x14ac:dyDescent="0.25">
      <c r="G19" s="3"/>
      <c r="H19" s="3"/>
    </row>
    <row r="21" spans="1:36" x14ac:dyDescent="0.25">
      <c r="H21" s="16"/>
    </row>
    <row r="22" spans="1:36" ht="86.45" customHeight="1" x14ac:dyDescent="0.25">
      <c r="B22" s="107" t="s">
        <v>147</v>
      </c>
      <c r="C22" s="108"/>
      <c r="D22" s="58"/>
      <c r="F22" s="111" t="s">
        <v>148</v>
      </c>
      <c r="G22" s="112"/>
      <c r="H22" s="113"/>
    </row>
    <row r="23" spans="1:36" ht="86.45" customHeight="1" x14ac:dyDescent="0.25">
      <c r="B23" s="109"/>
      <c r="C23" s="110"/>
      <c r="D23" s="58"/>
      <c r="E23" s="58"/>
      <c r="F23" s="114"/>
      <c r="G23" s="115"/>
      <c r="H23" s="116"/>
    </row>
    <row r="24" spans="1:36" x14ac:dyDescent="0.25">
      <c r="B24" s="8"/>
      <c r="C24" s="8"/>
      <c r="D24" s="8"/>
      <c r="E24" s="6"/>
    </row>
    <row r="25" spans="1:36" ht="31.5" customHeight="1" x14ac:dyDescent="0.25">
      <c r="B25" s="79" t="s">
        <v>149</v>
      </c>
      <c r="C25" s="79"/>
      <c r="D25" s="79"/>
      <c r="E25" s="104" t="s">
        <v>4</v>
      </c>
      <c r="F25" s="104"/>
      <c r="G25" s="104"/>
      <c r="H25" s="104"/>
    </row>
    <row r="26" spans="1:36" ht="21.95" customHeight="1" x14ac:dyDescent="0.25">
      <c r="B26" s="78" t="s">
        <v>152</v>
      </c>
      <c r="C26" s="78"/>
      <c r="D26" s="78"/>
      <c r="E26" s="105">
        <v>0.5</v>
      </c>
      <c r="F26" s="105"/>
      <c r="G26" s="105"/>
      <c r="H26" s="105"/>
    </row>
    <row r="27" spans="1:36" ht="21.95" customHeight="1" x14ac:dyDescent="0.25">
      <c r="B27" s="78" t="s">
        <v>160</v>
      </c>
      <c r="C27" s="78"/>
      <c r="D27" s="78"/>
      <c r="E27" s="105">
        <v>0.5</v>
      </c>
      <c r="F27" s="105"/>
      <c r="G27" s="105"/>
      <c r="H27" s="105"/>
    </row>
    <row r="28" spans="1:36" ht="21.95" customHeight="1" x14ac:dyDescent="0.25">
      <c r="B28" s="78" t="s">
        <v>150</v>
      </c>
      <c r="C28" s="78"/>
      <c r="D28" s="78"/>
      <c r="E28" s="105">
        <v>1</v>
      </c>
      <c r="F28" s="105"/>
      <c r="G28" s="105"/>
      <c r="H28" s="105"/>
    </row>
    <row r="29" spans="1:36" ht="21.95" customHeight="1" x14ac:dyDescent="0.25">
      <c r="B29" s="78" t="s">
        <v>153</v>
      </c>
      <c r="C29" s="78"/>
      <c r="D29" s="78"/>
      <c r="E29" s="105">
        <v>1</v>
      </c>
      <c r="F29" s="105"/>
      <c r="G29" s="105"/>
      <c r="H29" s="105"/>
    </row>
    <row r="30" spans="1:36" ht="21.95" customHeight="1" x14ac:dyDescent="0.25">
      <c r="B30" s="78" t="s">
        <v>154</v>
      </c>
      <c r="C30" s="78"/>
      <c r="D30" s="78"/>
      <c r="E30" s="105">
        <v>1</v>
      </c>
      <c r="F30" s="105"/>
      <c r="G30" s="105"/>
      <c r="H30" s="105"/>
    </row>
    <row r="31" spans="1:36" ht="21.95" customHeight="1" x14ac:dyDescent="0.25">
      <c r="B31" s="78" t="s">
        <v>155</v>
      </c>
      <c r="C31" s="78"/>
      <c r="D31" s="78"/>
      <c r="E31" s="105">
        <v>1.1000000000000001</v>
      </c>
      <c r="F31" s="105"/>
      <c r="G31" s="105"/>
      <c r="H31" s="105"/>
    </row>
    <row r="32" spans="1:36" ht="21.95" customHeight="1" x14ac:dyDescent="0.25">
      <c r="B32" s="78" t="s">
        <v>156</v>
      </c>
      <c r="C32" s="78"/>
      <c r="D32" s="78"/>
      <c r="E32" s="105">
        <v>1.2</v>
      </c>
      <c r="F32" s="105"/>
      <c r="G32" s="105"/>
      <c r="H32" s="105"/>
    </row>
    <row r="33" spans="2:8" ht="21.95" customHeight="1" x14ac:dyDescent="0.25">
      <c r="B33" s="78" t="s">
        <v>157</v>
      </c>
      <c r="C33" s="78"/>
      <c r="D33" s="78"/>
      <c r="E33" s="105">
        <v>1.2</v>
      </c>
      <c r="F33" s="105"/>
      <c r="G33" s="105"/>
      <c r="H33" s="105"/>
    </row>
    <row r="34" spans="2:8" ht="21.95" customHeight="1" x14ac:dyDescent="0.25">
      <c r="B34" s="78" t="s">
        <v>158</v>
      </c>
      <c r="C34" s="78"/>
      <c r="D34" s="78"/>
      <c r="E34" s="105">
        <v>1.3</v>
      </c>
      <c r="F34" s="105"/>
      <c r="G34" s="105"/>
      <c r="H34" s="105"/>
    </row>
    <row r="35" spans="2:8" ht="21.95" customHeight="1" x14ac:dyDescent="0.25">
      <c r="B35" s="78" t="s">
        <v>159</v>
      </c>
      <c r="C35" s="78"/>
      <c r="D35" s="78"/>
      <c r="E35" s="106">
        <v>1.4</v>
      </c>
      <c r="F35" s="106"/>
      <c r="G35" s="106"/>
      <c r="H35" s="106"/>
    </row>
    <row r="36" spans="2:8" ht="39" customHeight="1" x14ac:dyDescent="0.25">
      <c r="B36" s="80" t="s">
        <v>151</v>
      </c>
      <c r="C36" s="80"/>
      <c r="D36" s="80"/>
      <c r="E36" s="103"/>
    </row>
  </sheetData>
  <sortState xmlns:xlrd2="http://schemas.microsoft.com/office/spreadsheetml/2017/richdata2" ref="A8:AJ15">
    <sortCondition descending="1" ref="C8:C15"/>
  </sortState>
  <mergeCells count="34">
    <mergeCell ref="AD2:AF2"/>
    <mergeCell ref="AH2:AJ2"/>
    <mergeCell ref="A2:C5"/>
    <mergeCell ref="Z2:AB2"/>
    <mergeCell ref="B25:D25"/>
    <mergeCell ref="B22:C23"/>
    <mergeCell ref="F22:H23"/>
    <mergeCell ref="R2:T2"/>
    <mergeCell ref="V2:X2"/>
    <mergeCell ref="F2:H2"/>
    <mergeCell ref="J2:L2"/>
    <mergeCell ref="N2:P2"/>
    <mergeCell ref="B35:D35"/>
    <mergeCell ref="B26:D26"/>
    <mergeCell ref="B27:D27"/>
    <mergeCell ref="B28:D28"/>
    <mergeCell ref="B29:D29"/>
    <mergeCell ref="B30:D30"/>
    <mergeCell ref="B36:E36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B31:D31"/>
    <mergeCell ref="B32:D32"/>
    <mergeCell ref="B33:D33"/>
    <mergeCell ref="B34:D34"/>
  </mergeCells>
  <phoneticPr fontId="9" type="noConversion"/>
  <conditionalFormatting sqref="F8:F17 J8:J17 N8:N17 R8:R17 V8:V17 Z8:Z17">
    <cfRule type="cellIs" dxfId="5" priority="14" operator="greaterThan">
      <formula>0</formula>
    </cfRule>
  </conditionalFormatting>
  <conditionalFormatting sqref="H8:H17 L8:M17 P8:Q17 T8:U17 X8:Y17 AB8:AB17">
    <cfRule type="cellIs" dxfId="4" priority="15" operator="greaterThan">
      <formula>0</formula>
    </cfRule>
  </conditionalFormatting>
  <conditionalFormatting sqref="AD8:AD17">
    <cfRule type="cellIs" dxfId="3" priority="3" operator="greaterThan">
      <formula>0</formula>
    </cfRule>
  </conditionalFormatting>
  <conditionalFormatting sqref="AF8:AF17">
    <cfRule type="cellIs" dxfId="2" priority="4" operator="greaterThan">
      <formula>0</formula>
    </cfRule>
  </conditionalFormatting>
  <conditionalFormatting sqref="AH8:AH17">
    <cfRule type="cellIs" dxfId="1" priority="1" operator="greaterThan">
      <formula>0</formula>
    </cfRule>
  </conditionalFormatting>
  <conditionalFormatting sqref="AJ8:AJ17"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8" scale="54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teuerleute" prompt="Auswahl Steuerleute_x000a_" xr:uid="{5FB74A7A-161B-40A4-BBE5-4B2286A40981}">
          <x14:formula1>
            <xm:f>Namen!$A$2:$A$88</xm:f>
          </x14:formula1>
          <xm:sqref>B8:B17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553C-7054-41F0-880E-BD3E4792DAC8}">
  <dimension ref="A1:H131"/>
  <sheetViews>
    <sheetView topLeftCell="C96" workbookViewId="0">
      <selection activeCell="G130" sqref="G130"/>
    </sheetView>
  </sheetViews>
  <sheetFormatPr baseColWidth="10" defaultColWidth="10.7109375" defaultRowHeight="15" x14ac:dyDescent="0.25"/>
  <cols>
    <col min="1" max="1" width="41" bestFit="1" customWidth="1"/>
    <col min="2" max="2" width="23.42578125" bestFit="1" customWidth="1"/>
    <col min="6" max="6" width="46.42578125" customWidth="1"/>
    <col min="7" max="7" width="50.5703125" customWidth="1"/>
  </cols>
  <sheetData>
    <row r="1" spans="1:8" x14ac:dyDescent="0.25">
      <c r="A1" s="23" t="s">
        <v>6</v>
      </c>
      <c r="B1" s="24"/>
      <c r="C1" s="24"/>
      <c r="D1" s="24"/>
      <c r="F1" s="23" t="s">
        <v>67</v>
      </c>
      <c r="G1" s="24"/>
      <c r="H1" s="24"/>
    </row>
    <row r="2" spans="1:8" x14ac:dyDescent="0.25">
      <c r="A2" t="str">
        <f>CONCATENATE(B2," / ",C2," / ",D2)</f>
        <v>Andresen Aksel / UYCWg / DEN 425</v>
      </c>
      <c r="B2" s="17" t="s">
        <v>41</v>
      </c>
      <c r="C2" s="1" t="s">
        <v>3</v>
      </c>
      <c r="D2" s="1" t="s">
        <v>42</v>
      </c>
      <c r="E2" s="1"/>
      <c r="F2" t="str">
        <f>CONCATENATE(G2," / ",H2)</f>
        <v>Ahrer Christian / SCK</v>
      </c>
      <c r="G2" s="17" t="s">
        <v>265</v>
      </c>
      <c r="H2" s="22" t="s">
        <v>2</v>
      </c>
    </row>
    <row r="3" spans="1:8" x14ac:dyDescent="0.25">
      <c r="A3" t="str">
        <f t="shared" ref="A3:A60" si="0">CONCATENATE(B3," / ",C3," / ",D3)</f>
        <v>Arher Franz Stephan / YCA  / AUT 97</v>
      </c>
      <c r="B3" s="17" t="s">
        <v>248</v>
      </c>
      <c r="C3" s="21" t="s">
        <v>249</v>
      </c>
      <c r="D3" s="21" t="s">
        <v>250</v>
      </c>
      <c r="E3" s="1"/>
      <c r="F3" t="str">
        <f t="shared" ref="F3:F66" si="1">CONCATENATE(G3," / ",H3)</f>
        <v>Auinger Markus / UYCAs</v>
      </c>
      <c r="G3" s="17" t="s">
        <v>280</v>
      </c>
      <c r="H3" s="22" t="s">
        <v>1</v>
      </c>
    </row>
    <row r="4" spans="1:8" x14ac:dyDescent="0.25">
      <c r="A4" t="str">
        <f t="shared" si="0"/>
        <v>Baert Michael / UYCWg / SUI 206</v>
      </c>
      <c r="B4" s="17" t="s">
        <v>61</v>
      </c>
      <c r="C4" s="1" t="s">
        <v>3</v>
      </c>
      <c r="D4" s="1" t="s">
        <v>62</v>
      </c>
      <c r="E4" s="1"/>
      <c r="F4" t="str">
        <f t="shared" si="1"/>
        <v>Bauer Albert / UYCAs</v>
      </c>
      <c r="G4" s="17" t="s">
        <v>63</v>
      </c>
      <c r="H4" s="2" t="s">
        <v>1</v>
      </c>
    </row>
    <row r="5" spans="1:8" x14ac:dyDescent="0.25">
      <c r="A5" t="str">
        <f t="shared" si="0"/>
        <v>Bauer Albert / UYCAs / AUT 67</v>
      </c>
      <c r="B5" s="17" t="s">
        <v>63</v>
      </c>
      <c r="C5" s="1" t="s">
        <v>1</v>
      </c>
      <c r="D5" s="1" t="s">
        <v>60</v>
      </c>
      <c r="E5" s="1"/>
      <c r="F5" t="str">
        <f t="shared" si="1"/>
        <v>Bauer Georg / SCK</v>
      </c>
      <c r="G5" s="17" t="s">
        <v>262</v>
      </c>
      <c r="H5" s="22" t="s">
        <v>2</v>
      </c>
    </row>
    <row r="6" spans="1:8" x14ac:dyDescent="0.25">
      <c r="A6" t="str">
        <f t="shared" si="0"/>
        <v>Clodi Alexander / UYCAs / AUT 178</v>
      </c>
      <c r="B6" s="17" t="s">
        <v>167</v>
      </c>
      <c r="C6" s="1" t="s">
        <v>1</v>
      </c>
      <c r="D6" s="21" t="s">
        <v>165</v>
      </c>
      <c r="E6" s="1"/>
      <c r="F6" t="str">
        <f t="shared" si="1"/>
        <v>Beisteiner Peter / UYCAs</v>
      </c>
      <c r="G6" s="17" t="s">
        <v>193</v>
      </c>
      <c r="H6" s="22" t="s">
        <v>1</v>
      </c>
    </row>
    <row r="7" spans="1:8" x14ac:dyDescent="0.25">
      <c r="A7" t="str">
        <f t="shared" si="0"/>
        <v>Dichtl Johannes / ASC / GER 1090</v>
      </c>
      <c r="B7" s="17" t="s">
        <v>226</v>
      </c>
      <c r="C7" s="21" t="s">
        <v>0</v>
      </c>
      <c r="D7" s="21" t="s">
        <v>227</v>
      </c>
      <c r="E7" s="1"/>
      <c r="F7" t="str">
        <f t="shared" si="1"/>
        <v>Bermadinger Freddy / UYCWg</v>
      </c>
      <c r="G7" s="2" t="s">
        <v>114</v>
      </c>
      <c r="H7" s="18" t="s">
        <v>3</v>
      </c>
    </row>
    <row r="8" spans="1:8" x14ac:dyDescent="0.25">
      <c r="A8" t="str">
        <f t="shared" si="0"/>
        <v>Eder Wolfgang / UYCAs / AUT 155</v>
      </c>
      <c r="B8" s="17" t="s">
        <v>28</v>
      </c>
      <c r="C8" s="1" t="s">
        <v>1</v>
      </c>
      <c r="D8" s="1" t="s">
        <v>29</v>
      </c>
      <c r="E8" s="1"/>
      <c r="F8" t="str">
        <f t="shared" si="1"/>
        <v>Black Kaare / UYCWg</v>
      </c>
      <c r="G8" s="2" t="s">
        <v>107</v>
      </c>
      <c r="H8" s="18" t="s">
        <v>3</v>
      </c>
    </row>
    <row r="9" spans="1:8" x14ac:dyDescent="0.25">
      <c r="A9" t="str">
        <f t="shared" si="0"/>
        <v>Eigenstuhler Lukas / UYCWg / AUT 159</v>
      </c>
      <c r="B9" s="17" t="s">
        <v>26</v>
      </c>
      <c r="C9" s="1" t="s">
        <v>3</v>
      </c>
      <c r="D9" s="1" t="s">
        <v>27</v>
      </c>
      <c r="E9" s="1"/>
      <c r="F9" t="str">
        <f t="shared" si="1"/>
        <v>Böckl Georg / UYCWg</v>
      </c>
      <c r="G9" s="17" t="s">
        <v>91</v>
      </c>
      <c r="H9" s="2" t="s">
        <v>3</v>
      </c>
    </row>
    <row r="10" spans="1:8" x14ac:dyDescent="0.25">
      <c r="A10" t="str">
        <f t="shared" si="0"/>
        <v>Elsner Bernd / UYCAs / AUT 170</v>
      </c>
      <c r="B10" s="17" t="s">
        <v>210</v>
      </c>
      <c r="C10" s="21" t="s">
        <v>1</v>
      </c>
      <c r="D10" s="21" t="s">
        <v>211</v>
      </c>
      <c r="E10" s="1"/>
      <c r="F10" t="str">
        <f t="shared" si="1"/>
        <v>Böckl Tobias / UYCAs</v>
      </c>
      <c r="G10" s="17" t="s">
        <v>260</v>
      </c>
      <c r="H10" s="22" t="s">
        <v>1</v>
      </c>
    </row>
    <row r="11" spans="1:8" x14ac:dyDescent="0.25">
      <c r="A11" t="str">
        <f t="shared" si="0"/>
        <v>Farthofer Michael / UYCAs / AUT 277</v>
      </c>
      <c r="B11" s="17" t="s">
        <v>11</v>
      </c>
      <c r="C11" s="1" t="s">
        <v>1</v>
      </c>
      <c r="D11" s="1" t="s">
        <v>12</v>
      </c>
      <c r="E11" s="1"/>
      <c r="F11" t="str">
        <f t="shared" si="1"/>
        <v>Braunegg Christof / UYCAs</v>
      </c>
      <c r="G11" s="17" t="s">
        <v>144</v>
      </c>
      <c r="H11" s="2" t="s">
        <v>1</v>
      </c>
    </row>
    <row r="12" spans="1:8" x14ac:dyDescent="0.25">
      <c r="A12" t="str">
        <f t="shared" si="0"/>
        <v>Feichtenschlager Matteo / UYCWg / AUT 159</v>
      </c>
      <c r="B12" s="17" t="s">
        <v>77</v>
      </c>
      <c r="C12" s="21" t="s">
        <v>3</v>
      </c>
      <c r="D12" s="21" t="s">
        <v>27</v>
      </c>
      <c r="E12" s="1"/>
      <c r="F12" t="str">
        <f t="shared" si="1"/>
        <v>Buchinger Wolfgang / UYCWg</v>
      </c>
      <c r="G12" s="2" t="s">
        <v>97</v>
      </c>
      <c r="H12" s="18" t="s">
        <v>3</v>
      </c>
    </row>
    <row r="13" spans="1:8" x14ac:dyDescent="0.25">
      <c r="A13" t="str">
        <f t="shared" si="0"/>
        <v>Felzmann Florian / SCK / AUT 227</v>
      </c>
      <c r="B13" s="17" t="s">
        <v>228</v>
      </c>
      <c r="C13" s="21" t="s">
        <v>2</v>
      </c>
      <c r="D13" s="21" t="s">
        <v>229</v>
      </c>
      <c r="E13" s="1"/>
      <c r="F13" t="str">
        <f t="shared" si="1"/>
        <v>Cuber Anton / UYCAs</v>
      </c>
      <c r="G13" s="17" t="s">
        <v>119</v>
      </c>
      <c r="H13" s="2" t="s">
        <v>1</v>
      </c>
    </row>
    <row r="14" spans="1:8" x14ac:dyDescent="0.25">
      <c r="A14" t="str">
        <f t="shared" si="0"/>
        <v>Flödl Mattias / UYCAs / AUT 67</v>
      </c>
      <c r="B14" s="17" t="s">
        <v>205</v>
      </c>
      <c r="C14" s="21" t="s">
        <v>1</v>
      </c>
      <c r="D14" s="21" t="s">
        <v>60</v>
      </c>
      <c r="E14" s="1"/>
      <c r="F14" t="str">
        <f t="shared" si="1"/>
        <v>Deschka Stefan / UYCAs</v>
      </c>
      <c r="G14" s="17" t="s">
        <v>68</v>
      </c>
      <c r="H14" s="17" t="s">
        <v>1</v>
      </c>
    </row>
    <row r="15" spans="1:8" x14ac:dyDescent="0.25">
      <c r="A15" t="str">
        <f t="shared" si="0"/>
        <v>Gfreiner Dietmar / UYCAs / AUT 167</v>
      </c>
      <c r="B15" s="17" t="s">
        <v>37</v>
      </c>
      <c r="C15" s="21" t="s">
        <v>1</v>
      </c>
      <c r="D15" s="1" t="s">
        <v>38</v>
      </c>
      <c r="E15" s="1"/>
      <c r="F15" t="str">
        <f t="shared" si="1"/>
        <v>Doll Bernd / UYCAs</v>
      </c>
      <c r="G15" s="17" t="s">
        <v>95</v>
      </c>
      <c r="H15" s="2" t="s">
        <v>1</v>
      </c>
    </row>
    <row r="16" spans="1:8" x14ac:dyDescent="0.25">
      <c r="A16" t="str">
        <f t="shared" si="0"/>
        <v>Gfreiner Louise / UYCAs / AUT 167</v>
      </c>
      <c r="B16" s="17" t="s">
        <v>207</v>
      </c>
      <c r="C16" s="21" t="s">
        <v>1</v>
      </c>
      <c r="D16" s="21" t="s">
        <v>38</v>
      </c>
      <c r="E16" s="1"/>
      <c r="F16" t="str">
        <f t="shared" si="1"/>
        <v>Eder Bernhard / OESV</v>
      </c>
      <c r="G16" s="17" t="s">
        <v>86</v>
      </c>
      <c r="H16" s="2" t="s">
        <v>79</v>
      </c>
    </row>
    <row r="17" spans="1:8" x14ac:dyDescent="0.25">
      <c r="A17" t="str">
        <f t="shared" si="0"/>
        <v>Graf Hans / UYCWg / AUT 188</v>
      </c>
      <c r="B17" s="17" t="s">
        <v>49</v>
      </c>
      <c r="C17" s="1" t="s">
        <v>3</v>
      </c>
      <c r="D17" s="21" t="s">
        <v>46</v>
      </c>
      <c r="E17" s="1"/>
      <c r="F17" t="str">
        <f t="shared" si="1"/>
        <v>Eder Herbert / UYCMo</v>
      </c>
      <c r="G17" s="17" t="s">
        <v>101</v>
      </c>
      <c r="H17" s="2" t="s">
        <v>14</v>
      </c>
    </row>
    <row r="18" spans="1:8" x14ac:dyDescent="0.25">
      <c r="A18" t="str">
        <f t="shared" si="0"/>
        <v>Harich Karoline / SCK / AUT 206</v>
      </c>
      <c r="B18" s="17" t="s">
        <v>246</v>
      </c>
      <c r="C18" s="21" t="s">
        <v>2</v>
      </c>
      <c r="D18" s="21" t="s">
        <v>247</v>
      </c>
      <c r="E18" s="1"/>
      <c r="F18" t="str">
        <f t="shared" si="1"/>
        <v>Eder Herbert / UYCMo</v>
      </c>
      <c r="G18" s="17" t="s">
        <v>101</v>
      </c>
      <c r="H18" s="22" t="s">
        <v>14</v>
      </c>
    </row>
    <row r="19" spans="1:8" x14ac:dyDescent="0.25">
      <c r="A19" t="str">
        <f t="shared" si="0"/>
        <v>Hermann Gerhard H. / SCK / GER 60</v>
      </c>
      <c r="B19" s="17" t="s">
        <v>57</v>
      </c>
      <c r="C19" s="1" t="s">
        <v>2</v>
      </c>
      <c r="D19" s="1" t="s">
        <v>58</v>
      </c>
      <c r="E19" s="1"/>
      <c r="F19" t="str">
        <f t="shared" si="1"/>
        <v>Eigenstuhler Florian / UYCWg</v>
      </c>
      <c r="G19" s="17" t="s">
        <v>90</v>
      </c>
      <c r="H19" s="2" t="s">
        <v>3</v>
      </c>
    </row>
    <row r="20" spans="1:8" x14ac:dyDescent="0.25">
      <c r="A20" t="str">
        <f t="shared" si="0"/>
        <v>Hofinger Felix / UYCAs / AUT 54</v>
      </c>
      <c r="B20" s="17" t="s">
        <v>208</v>
      </c>
      <c r="C20" s="21" t="s">
        <v>1</v>
      </c>
      <c r="D20" s="21" t="s">
        <v>209</v>
      </c>
      <c r="E20" s="1"/>
      <c r="F20" t="str">
        <f t="shared" si="1"/>
        <v>Eigenstuhler Lukas / UYCWg</v>
      </c>
      <c r="G20" s="17" t="s">
        <v>26</v>
      </c>
      <c r="H20" s="18" t="s">
        <v>3</v>
      </c>
    </row>
    <row r="21" spans="1:8" x14ac:dyDescent="0.25">
      <c r="A21" t="str">
        <f t="shared" si="0"/>
        <v xml:space="preserve">Holzner Karl / UYCWg / </v>
      </c>
      <c r="B21" s="17" t="s">
        <v>274</v>
      </c>
      <c r="C21" s="21" t="s">
        <v>3</v>
      </c>
      <c r="D21" s="21"/>
      <c r="E21" s="1"/>
      <c r="F21" t="str">
        <f t="shared" si="1"/>
        <v>Eisl Ilse / UYCWg</v>
      </c>
      <c r="G21" s="17" t="s">
        <v>80</v>
      </c>
      <c r="H21" s="2" t="s">
        <v>3</v>
      </c>
    </row>
    <row r="22" spans="1:8" x14ac:dyDescent="0.25">
      <c r="A22" t="str">
        <f t="shared" si="0"/>
        <v>Jansen Johannes / UYCWg / AUT 19</v>
      </c>
      <c r="B22" s="2" t="s">
        <v>43</v>
      </c>
      <c r="C22" s="1" t="s">
        <v>3</v>
      </c>
      <c r="D22" s="1" t="s">
        <v>44</v>
      </c>
      <c r="E22" s="1"/>
      <c r="F22" t="str">
        <f t="shared" si="1"/>
        <v>Eisl Walter / UYCWg</v>
      </c>
      <c r="G22" s="17" t="s">
        <v>81</v>
      </c>
      <c r="H22" s="2" t="s">
        <v>3</v>
      </c>
    </row>
    <row r="23" spans="1:8" x14ac:dyDescent="0.25">
      <c r="A23" t="str">
        <f t="shared" si="0"/>
        <v>Kopetzky Michael / SVW-YS / AUT 304</v>
      </c>
      <c r="B23" s="2" t="s">
        <v>31</v>
      </c>
      <c r="C23" s="1" t="s">
        <v>32</v>
      </c>
      <c r="D23" s="1" t="s">
        <v>178</v>
      </c>
      <c r="E23" s="1"/>
      <c r="F23" t="str">
        <f t="shared" si="1"/>
        <v>Feichtenschlager Maria / UYCWg</v>
      </c>
      <c r="G23" s="17" t="s">
        <v>82</v>
      </c>
      <c r="H23" s="2" t="s">
        <v>3</v>
      </c>
    </row>
    <row r="24" spans="1:8" x14ac:dyDescent="0.25">
      <c r="A24" t="str">
        <f t="shared" si="0"/>
        <v>Krones Alexander / UYCAs / GER 609</v>
      </c>
      <c r="B24" s="17" t="s">
        <v>212</v>
      </c>
      <c r="C24" s="21" t="s">
        <v>1</v>
      </c>
      <c r="D24" s="21" t="s">
        <v>213</v>
      </c>
      <c r="E24" s="1"/>
      <c r="F24" t="str">
        <f t="shared" si="1"/>
        <v>Feichtenschlager Matteo / UYCWg</v>
      </c>
      <c r="G24" s="17" t="s">
        <v>77</v>
      </c>
      <c r="H24" s="2" t="s">
        <v>3</v>
      </c>
    </row>
    <row r="25" spans="1:8" x14ac:dyDescent="0.25">
      <c r="A25" t="str">
        <f t="shared" si="0"/>
        <v>Lutz Martin / UYCWg / AUT 204</v>
      </c>
      <c r="B25" s="2" t="s">
        <v>30</v>
      </c>
      <c r="C25" s="1" t="s">
        <v>3</v>
      </c>
      <c r="D25" s="1" t="s">
        <v>15</v>
      </c>
      <c r="E25" s="1"/>
      <c r="F25" t="str">
        <f t="shared" si="1"/>
        <v>Felzmann Michael / SCK</v>
      </c>
      <c r="G25" s="17" t="s">
        <v>256</v>
      </c>
      <c r="H25" s="22" t="s">
        <v>2</v>
      </c>
    </row>
    <row r="26" spans="1:8" x14ac:dyDescent="0.25">
      <c r="A26" t="str">
        <f t="shared" si="0"/>
        <v>Lutz Martin / UYCWg / AUT 204</v>
      </c>
      <c r="B26" s="17" t="s">
        <v>30</v>
      </c>
      <c r="C26" s="1" t="s">
        <v>3</v>
      </c>
      <c r="D26" s="21" t="s">
        <v>15</v>
      </c>
      <c r="E26" s="1"/>
      <c r="F26" t="str">
        <f t="shared" si="1"/>
        <v>Fischer Bertram / UYCWg</v>
      </c>
      <c r="G26" s="2" t="s">
        <v>121</v>
      </c>
      <c r="H26" s="18" t="s">
        <v>3</v>
      </c>
    </row>
    <row r="27" spans="1:8" x14ac:dyDescent="0.25">
      <c r="A27" t="str">
        <f t="shared" si="0"/>
        <v>Mittermayr Klaus / UYCAs / AUT 186</v>
      </c>
      <c r="B27" s="17" t="s">
        <v>110</v>
      </c>
      <c r="C27" s="21" t="s">
        <v>1</v>
      </c>
      <c r="D27" s="21" t="s">
        <v>244</v>
      </c>
      <c r="E27" s="1"/>
      <c r="F27" t="str">
        <f t="shared" si="1"/>
        <v>Fleck Anna / UYCWg</v>
      </c>
      <c r="G27" s="17" t="s">
        <v>291</v>
      </c>
      <c r="H27" s="22" t="s">
        <v>3</v>
      </c>
    </row>
    <row r="28" spans="1:8" x14ac:dyDescent="0.25">
      <c r="A28" t="str">
        <f t="shared" si="0"/>
        <v>Nadlinger Michael / UYCWg / AUT 355</v>
      </c>
      <c r="B28" s="2" t="s">
        <v>52</v>
      </c>
      <c r="C28" s="1" t="s">
        <v>3</v>
      </c>
      <c r="D28" s="1" t="s">
        <v>53</v>
      </c>
      <c r="E28" s="1"/>
      <c r="F28" t="str">
        <f t="shared" si="1"/>
        <v>Flödl Matthias / UYCAs</v>
      </c>
      <c r="G28" s="17" t="s">
        <v>109</v>
      </c>
      <c r="H28" s="2" t="s">
        <v>1</v>
      </c>
    </row>
    <row r="29" spans="1:8" x14ac:dyDescent="0.25">
      <c r="A29" t="str">
        <f t="shared" si="0"/>
        <v>Neugebauer Christian / UYCAs / AUT 193</v>
      </c>
      <c r="B29" s="2" t="s">
        <v>39</v>
      </c>
      <c r="C29" s="1" t="s">
        <v>1</v>
      </c>
      <c r="D29" s="1" t="s">
        <v>40</v>
      </c>
      <c r="E29" s="1"/>
      <c r="F29" t="str">
        <f t="shared" si="1"/>
        <v>Friedrich Günther / UYCWg</v>
      </c>
      <c r="G29" s="2" t="s">
        <v>93</v>
      </c>
      <c r="H29" s="18" t="s">
        <v>3</v>
      </c>
    </row>
    <row r="30" spans="1:8" x14ac:dyDescent="0.25">
      <c r="A30" t="str">
        <f t="shared" si="0"/>
        <v>Oppitz Marcus / UYCAs / AUT 198</v>
      </c>
      <c r="B30" s="17" t="s">
        <v>166</v>
      </c>
      <c r="C30" s="1" t="s">
        <v>1</v>
      </c>
      <c r="D30" s="21" t="s">
        <v>164</v>
      </c>
      <c r="E30" s="1"/>
      <c r="F30" t="str">
        <f t="shared" si="1"/>
        <v>Fussi Martin / UYCAs</v>
      </c>
      <c r="G30" s="2" t="s">
        <v>99</v>
      </c>
      <c r="H30" s="18" t="s">
        <v>1</v>
      </c>
    </row>
    <row r="31" spans="1:8" x14ac:dyDescent="0.25">
      <c r="A31" t="str">
        <f t="shared" si="0"/>
        <v>Pilgerstorfer Leo / UYCAs / AUT 67</v>
      </c>
      <c r="B31" s="2" t="s">
        <v>59</v>
      </c>
      <c r="C31" s="1" t="s">
        <v>1</v>
      </c>
      <c r="D31" s="1" t="s">
        <v>60</v>
      </c>
      <c r="E31" s="1"/>
      <c r="F31" t="str">
        <f t="shared" si="1"/>
        <v>Gfreiner Anne / UYCAs</v>
      </c>
      <c r="G31" s="2" t="s">
        <v>100</v>
      </c>
      <c r="H31" s="18" t="s">
        <v>1</v>
      </c>
    </row>
    <row r="32" spans="1:8" x14ac:dyDescent="0.25">
      <c r="A32" t="str">
        <f t="shared" si="0"/>
        <v>Pretscher Michael / UYCAs / AUT 192</v>
      </c>
      <c r="B32" s="2" t="s">
        <v>24</v>
      </c>
      <c r="C32" s="1" t="s">
        <v>1</v>
      </c>
      <c r="D32" s="1" t="s">
        <v>25</v>
      </c>
      <c r="E32" s="1"/>
      <c r="F32" t="str">
        <f t="shared" si="1"/>
        <v>Gfreiner Dietmar / UYCAs</v>
      </c>
      <c r="G32" s="17" t="s">
        <v>37</v>
      </c>
      <c r="H32" s="17" t="s">
        <v>1</v>
      </c>
    </row>
    <row r="33" spans="1:8" x14ac:dyDescent="0.25">
      <c r="A33" t="str">
        <f t="shared" si="0"/>
        <v>Resch Peter / UYCAs / AUT 175</v>
      </c>
      <c r="B33" s="2" t="s">
        <v>18</v>
      </c>
      <c r="C33" s="1" t="s">
        <v>1</v>
      </c>
      <c r="D33" s="1" t="s">
        <v>19</v>
      </c>
      <c r="E33" s="1"/>
      <c r="F33" t="str">
        <f t="shared" si="1"/>
        <v>Gilhofer Björn / SCK</v>
      </c>
      <c r="G33" s="17" t="s">
        <v>278</v>
      </c>
      <c r="H33" s="22" t="s">
        <v>2</v>
      </c>
    </row>
    <row r="34" spans="1:8" x14ac:dyDescent="0.25">
      <c r="A34" t="str">
        <f t="shared" si="0"/>
        <v>Richard Alexander Wenzel / UYCAs / AUT 166</v>
      </c>
      <c r="B34" s="2" t="s">
        <v>35</v>
      </c>
      <c r="C34" s="1" t="s">
        <v>1</v>
      </c>
      <c r="D34" s="1" t="s">
        <v>36</v>
      </c>
      <c r="E34" s="1"/>
      <c r="F34" t="str">
        <f t="shared" si="1"/>
        <v>Gnan Markus / SCK</v>
      </c>
      <c r="G34" s="17" t="s">
        <v>255</v>
      </c>
      <c r="H34" s="22" t="s">
        <v>2</v>
      </c>
    </row>
    <row r="35" spans="1:8" x14ac:dyDescent="0.25">
      <c r="A35" t="str">
        <f t="shared" si="0"/>
        <v>Riha Wolfgang / UYCWg / AUT 204</v>
      </c>
      <c r="B35" s="17" t="s">
        <v>216</v>
      </c>
      <c r="C35" s="21" t="s">
        <v>3</v>
      </c>
      <c r="D35" s="21" t="s">
        <v>15</v>
      </c>
      <c r="E35" s="1"/>
      <c r="F35" t="str">
        <f t="shared" si="1"/>
        <v>Graf Maximilian / UYCWg</v>
      </c>
      <c r="G35" s="17" t="s">
        <v>290</v>
      </c>
      <c r="H35" s="22" t="s">
        <v>3</v>
      </c>
    </row>
    <row r="36" spans="1:8" x14ac:dyDescent="0.25">
      <c r="A36" t="str">
        <f t="shared" si="0"/>
        <v>Ritschel Michael / UYCWg / AUT 209</v>
      </c>
      <c r="B36" s="2" t="s">
        <v>16</v>
      </c>
      <c r="C36" s="1" t="s">
        <v>3</v>
      </c>
      <c r="D36" s="1" t="s">
        <v>17</v>
      </c>
      <c r="E36" s="1"/>
      <c r="F36" t="str">
        <f t="shared" si="1"/>
        <v>Grasmannn Tobias Michael / UYCWg</v>
      </c>
      <c r="G36" s="17" t="s">
        <v>111</v>
      </c>
      <c r="H36" s="2" t="s">
        <v>3</v>
      </c>
    </row>
    <row r="37" spans="1:8" x14ac:dyDescent="0.25">
      <c r="A37" t="str">
        <f t="shared" si="0"/>
        <v>Ruckensteiner Andreas / UYCAs / AUT 115</v>
      </c>
      <c r="B37" s="17" t="s">
        <v>276</v>
      </c>
      <c r="C37" s="21" t="s">
        <v>1</v>
      </c>
      <c r="D37" s="21" t="s">
        <v>277</v>
      </c>
      <c r="E37" s="1"/>
      <c r="F37" t="str">
        <f t="shared" si="1"/>
        <v>Harich Benedikt / SCK</v>
      </c>
      <c r="G37" s="17" t="s">
        <v>261</v>
      </c>
      <c r="H37" s="22" t="s">
        <v>2</v>
      </c>
    </row>
    <row r="38" spans="1:8" x14ac:dyDescent="0.25">
      <c r="A38" t="str">
        <f t="shared" si="0"/>
        <v>Rüppli Urs / TYC / SUI 341</v>
      </c>
      <c r="B38" s="17" t="s">
        <v>220</v>
      </c>
      <c r="C38" s="21" t="s">
        <v>221</v>
      </c>
      <c r="D38" s="21" t="s">
        <v>222</v>
      </c>
      <c r="E38" s="1"/>
      <c r="F38" t="str">
        <f t="shared" si="1"/>
        <v>Hauer Wilibald / UYCAs</v>
      </c>
      <c r="G38" s="17" t="s">
        <v>72</v>
      </c>
      <c r="H38" s="17" t="s">
        <v>1</v>
      </c>
    </row>
    <row r="39" spans="1:8" x14ac:dyDescent="0.25">
      <c r="A39" t="str">
        <f t="shared" si="0"/>
        <v>Schlederer Manfred / UYCWg / AUT 201</v>
      </c>
      <c r="B39" s="17" t="s">
        <v>64</v>
      </c>
      <c r="C39" s="1" t="s">
        <v>3</v>
      </c>
      <c r="D39" s="21" t="s">
        <v>65</v>
      </c>
      <c r="E39" s="1"/>
      <c r="F39" t="str">
        <f t="shared" si="1"/>
        <v>Hermann Christian / ÖSV</v>
      </c>
      <c r="G39" s="17" t="s">
        <v>132</v>
      </c>
      <c r="H39" s="2" t="s">
        <v>133</v>
      </c>
    </row>
    <row r="40" spans="1:8" x14ac:dyDescent="0.25">
      <c r="A40" t="str">
        <f t="shared" si="0"/>
        <v>Schrangl Philipp / UYCWg / AUT 80</v>
      </c>
      <c r="B40" s="2" t="s">
        <v>50</v>
      </c>
      <c r="C40" s="1" t="s">
        <v>3</v>
      </c>
      <c r="D40" s="1" t="s">
        <v>51</v>
      </c>
      <c r="E40" s="1"/>
      <c r="F40" t="str">
        <f t="shared" si="1"/>
        <v>Hofbauer Alice / UYCWg</v>
      </c>
      <c r="G40" s="17" t="s">
        <v>289</v>
      </c>
      <c r="H40" s="22" t="s">
        <v>3</v>
      </c>
    </row>
    <row r="41" spans="1:8" x14ac:dyDescent="0.25">
      <c r="A41" t="str">
        <f t="shared" si="0"/>
        <v>Seydl Max / SCK / AUT 355</v>
      </c>
      <c r="B41" s="2" t="s">
        <v>66</v>
      </c>
      <c r="C41" s="1" t="s">
        <v>2</v>
      </c>
      <c r="D41" s="1" t="s">
        <v>53</v>
      </c>
      <c r="E41" s="1"/>
      <c r="F41" t="str">
        <f t="shared" si="1"/>
        <v>Hofer Florian / UYCAs</v>
      </c>
      <c r="G41" s="17" t="s">
        <v>96</v>
      </c>
      <c r="H41" s="2" t="s">
        <v>1</v>
      </c>
    </row>
    <row r="42" spans="1:8" x14ac:dyDescent="0.25">
      <c r="A42" t="str">
        <f t="shared" si="0"/>
        <v>Skolaut Christoph / UYCMo / AUT 204</v>
      </c>
      <c r="B42" s="2" t="s">
        <v>13</v>
      </c>
      <c r="C42" s="1" t="s">
        <v>14</v>
      </c>
      <c r="D42" s="1" t="s">
        <v>15</v>
      </c>
      <c r="E42" s="1"/>
      <c r="F42" t="str">
        <f t="shared" si="1"/>
        <v>Höfer Richard / UYCAs</v>
      </c>
      <c r="G42" s="2" t="s">
        <v>116</v>
      </c>
      <c r="H42" s="2" t="s">
        <v>1</v>
      </c>
    </row>
    <row r="43" spans="1:8" x14ac:dyDescent="0.25">
      <c r="A43" t="str">
        <f t="shared" si="0"/>
        <v>Spiessberger Christian / SCA / AUT 165</v>
      </c>
      <c r="B43" s="17" t="s">
        <v>223</v>
      </c>
      <c r="C43" s="21" t="s">
        <v>224</v>
      </c>
      <c r="D43" s="21" t="s">
        <v>225</v>
      </c>
      <c r="E43" s="1"/>
      <c r="F43" t="str">
        <f t="shared" si="1"/>
        <v>Hruby Wolfgang / YCA</v>
      </c>
      <c r="G43" s="17" t="s">
        <v>266</v>
      </c>
      <c r="H43" s="22" t="s">
        <v>267</v>
      </c>
    </row>
    <row r="44" spans="1:8" x14ac:dyDescent="0.25">
      <c r="A44" t="str">
        <f t="shared" si="0"/>
        <v>Spitzauer Johann / UYCAs / AUT 141</v>
      </c>
      <c r="B44" s="2" t="s">
        <v>20</v>
      </c>
      <c r="C44" s="1" t="s">
        <v>1</v>
      </c>
      <c r="D44" s="1" t="s">
        <v>21</v>
      </c>
      <c r="E44" s="1"/>
      <c r="F44" t="str">
        <f t="shared" si="1"/>
        <v>Hubauer Friedrich / UYCAs</v>
      </c>
      <c r="G44" s="17" t="s">
        <v>70</v>
      </c>
      <c r="H44" s="17" t="s">
        <v>1</v>
      </c>
    </row>
    <row r="45" spans="1:8" x14ac:dyDescent="0.25">
      <c r="A45" t="str">
        <f t="shared" si="0"/>
        <v>Spitzauer Moritz-Sylvester / UYCNs / AUT 141</v>
      </c>
      <c r="B45" s="17" t="s">
        <v>254</v>
      </c>
      <c r="C45" s="21" t="s">
        <v>84</v>
      </c>
      <c r="D45" s="21" t="s">
        <v>21</v>
      </c>
      <c r="E45" s="1"/>
      <c r="F45" t="str">
        <f t="shared" si="1"/>
        <v>Janezic Gregor / UYCWg</v>
      </c>
      <c r="G45" s="2" t="s">
        <v>138</v>
      </c>
      <c r="H45" s="18" t="s">
        <v>3</v>
      </c>
    </row>
    <row r="46" spans="1:8" x14ac:dyDescent="0.25">
      <c r="A46" t="str">
        <f t="shared" si="0"/>
        <v>Stadler Georg / UYCWg / AUT 204</v>
      </c>
      <c r="B46" s="17" t="s">
        <v>199</v>
      </c>
      <c r="C46" s="21" t="s">
        <v>3</v>
      </c>
      <c r="D46" s="21" t="s">
        <v>15</v>
      </c>
      <c r="E46" s="1"/>
      <c r="F46" t="str">
        <f t="shared" si="1"/>
        <v>Jeschke Alexandra / UYCWg</v>
      </c>
      <c r="G46" s="2" t="s">
        <v>122</v>
      </c>
      <c r="H46" s="18" t="s">
        <v>3</v>
      </c>
    </row>
    <row r="47" spans="1:8" x14ac:dyDescent="0.25">
      <c r="A47" t="str">
        <f t="shared" si="0"/>
        <v>Steinberger Anton / UYCWg / AUT 188</v>
      </c>
      <c r="B47" s="2" t="s">
        <v>45</v>
      </c>
      <c r="C47" s="1" t="s">
        <v>3</v>
      </c>
      <c r="D47" s="1" t="s">
        <v>46</v>
      </c>
      <c r="E47" s="1"/>
      <c r="F47" t="str">
        <f t="shared" si="1"/>
        <v>Jeschke Christoph / UYCWg</v>
      </c>
      <c r="G47" s="2" t="s">
        <v>123</v>
      </c>
      <c r="H47" s="18" t="s">
        <v>3</v>
      </c>
    </row>
    <row r="48" spans="1:8" x14ac:dyDescent="0.25">
      <c r="A48" t="str">
        <f t="shared" si="0"/>
        <v>Steinberger Toni / UYCWg / AUT 300</v>
      </c>
      <c r="B48" s="17" t="s">
        <v>230</v>
      </c>
      <c r="C48" s="1" t="s">
        <v>3</v>
      </c>
      <c r="D48" s="21" t="s">
        <v>231</v>
      </c>
      <c r="E48" s="1"/>
      <c r="F48" t="str">
        <f t="shared" si="1"/>
        <v>Jöbstl Barbara / UYCWö</v>
      </c>
      <c r="G48" s="17" t="s">
        <v>124</v>
      </c>
      <c r="H48" s="17" t="s">
        <v>75</v>
      </c>
    </row>
    <row r="49" spans="1:8" x14ac:dyDescent="0.25">
      <c r="A49" t="str">
        <f t="shared" si="0"/>
        <v>Stolitzka Alexander / UYCAs / AUT 195</v>
      </c>
      <c r="B49" s="2" t="s">
        <v>47</v>
      </c>
      <c r="C49" s="1" t="s">
        <v>1</v>
      </c>
      <c r="D49" s="1" t="s">
        <v>48</v>
      </c>
      <c r="E49" s="1"/>
      <c r="F49" t="str">
        <f t="shared" si="1"/>
        <v>Jöbstl Ute / SVW-YS</v>
      </c>
      <c r="G49" s="2" t="s">
        <v>105</v>
      </c>
      <c r="H49" s="18" t="s">
        <v>32</v>
      </c>
    </row>
    <row r="50" spans="1:8" x14ac:dyDescent="0.25">
      <c r="A50" t="str">
        <f t="shared" si="0"/>
        <v>Sturm Albert / UYCAs / AUT 777</v>
      </c>
      <c r="B50" s="2" t="s">
        <v>22</v>
      </c>
      <c r="C50" s="1" t="s">
        <v>1</v>
      </c>
      <c r="D50" s="1" t="s">
        <v>23</v>
      </c>
      <c r="E50" s="1"/>
      <c r="F50" t="str">
        <f t="shared" si="1"/>
        <v>Jöbstl Wolfgang / UYCWö</v>
      </c>
      <c r="G50" s="17" t="s">
        <v>92</v>
      </c>
      <c r="H50" s="17" t="s">
        <v>75</v>
      </c>
    </row>
    <row r="51" spans="1:8" x14ac:dyDescent="0.25">
      <c r="A51" t="str">
        <f t="shared" si="0"/>
        <v>Teiser Johannes / UYCWg / GER 1210</v>
      </c>
      <c r="B51" s="17" t="s">
        <v>33</v>
      </c>
      <c r="C51" s="21" t="s">
        <v>3</v>
      </c>
      <c r="D51" s="1" t="s">
        <v>34</v>
      </c>
      <c r="E51" s="1"/>
      <c r="F51" t="str">
        <f t="shared" si="1"/>
        <v>Keiler Emily / UYCAs</v>
      </c>
      <c r="G51" s="17" t="s">
        <v>137</v>
      </c>
      <c r="H51" s="2" t="s">
        <v>1</v>
      </c>
    </row>
    <row r="52" spans="1:8" x14ac:dyDescent="0.25">
      <c r="A52" t="str">
        <f t="shared" si="0"/>
        <v>Wutschl Anton / SYC / AUT 145</v>
      </c>
      <c r="B52" s="2" t="s">
        <v>54</v>
      </c>
      <c r="C52" s="1" t="s">
        <v>55</v>
      </c>
      <c r="D52" s="21" t="s">
        <v>56</v>
      </c>
      <c r="E52" s="1"/>
      <c r="F52" t="str">
        <f t="shared" si="1"/>
        <v>Kerschbaum Markus / UYCAs</v>
      </c>
      <c r="G52" s="17" t="s">
        <v>281</v>
      </c>
      <c r="H52" s="22" t="s">
        <v>1</v>
      </c>
    </row>
    <row r="53" spans="1:8" x14ac:dyDescent="0.25">
      <c r="A53" t="str">
        <f t="shared" si="0"/>
        <v>Zorn Matteo / UYCAs / AUT 186</v>
      </c>
      <c r="B53" s="17" t="s">
        <v>206</v>
      </c>
      <c r="C53" s="21" t="s">
        <v>1</v>
      </c>
      <c r="D53" s="21" t="s">
        <v>244</v>
      </c>
      <c r="E53" s="1"/>
      <c r="F53" t="str">
        <f t="shared" si="1"/>
        <v>Kleinheider Peter / OESV</v>
      </c>
      <c r="G53" s="17" t="s">
        <v>125</v>
      </c>
      <c r="H53" s="2" t="s">
        <v>79</v>
      </c>
    </row>
    <row r="54" spans="1:8" x14ac:dyDescent="0.25">
      <c r="A54" t="str">
        <f t="shared" si="0"/>
        <v>Weissenberger Magnus / UYCAs / AUT 171</v>
      </c>
      <c r="B54" s="17" t="s">
        <v>302</v>
      </c>
      <c r="C54" s="21" t="s">
        <v>1</v>
      </c>
      <c r="D54" s="21" t="s">
        <v>303</v>
      </c>
      <c r="E54" s="1"/>
      <c r="F54" t="str">
        <f t="shared" si="1"/>
        <v>Kobale Konstantin / UYCWö</v>
      </c>
      <c r="G54" s="17" t="s">
        <v>74</v>
      </c>
      <c r="H54" s="17" t="s">
        <v>75</v>
      </c>
    </row>
    <row r="55" spans="1:8" x14ac:dyDescent="0.25">
      <c r="A55" t="str">
        <f t="shared" si="0"/>
        <v>Buchinger Wolfgang / UYCWg / AUT 205</v>
      </c>
      <c r="B55" s="17" t="s">
        <v>97</v>
      </c>
      <c r="C55" s="21" t="s">
        <v>3</v>
      </c>
      <c r="D55" s="21" t="s">
        <v>312</v>
      </c>
      <c r="E55" s="1"/>
      <c r="F55" t="str">
        <f t="shared" si="1"/>
        <v>Kobale Konstantin / UYCWö</v>
      </c>
      <c r="G55" s="17" t="s">
        <v>74</v>
      </c>
      <c r="H55" s="22" t="s">
        <v>75</v>
      </c>
    </row>
    <row r="56" spans="1:8" x14ac:dyDescent="0.25">
      <c r="A56" t="str">
        <f t="shared" si="0"/>
        <v>Meixner Roman / UYCWg / AUT 191</v>
      </c>
      <c r="B56" s="17" t="s">
        <v>135</v>
      </c>
      <c r="C56" s="21" t="s">
        <v>3</v>
      </c>
      <c r="D56" s="21" t="s">
        <v>318</v>
      </c>
      <c r="E56" s="1"/>
      <c r="F56" t="str">
        <f t="shared" si="1"/>
        <v>Kohnhauser Veit / UYCWg</v>
      </c>
      <c r="G56" s="2" t="s">
        <v>112</v>
      </c>
      <c r="H56" s="18" t="s">
        <v>3</v>
      </c>
    </row>
    <row r="57" spans="1:8" x14ac:dyDescent="0.25">
      <c r="A57" t="str">
        <f t="shared" si="0"/>
        <v>Hofer Florian / UYCAs / AUT 358</v>
      </c>
      <c r="B57" s="17" t="s">
        <v>96</v>
      </c>
      <c r="C57" s="21" t="s">
        <v>1</v>
      </c>
      <c r="D57" s="21" t="s">
        <v>324</v>
      </c>
      <c r="E57" s="1"/>
      <c r="F57" t="str">
        <f t="shared" si="1"/>
        <v>König Walter / OSYC IG-S</v>
      </c>
      <c r="G57" s="17" t="s">
        <v>142</v>
      </c>
      <c r="H57" s="2" t="s">
        <v>143</v>
      </c>
    </row>
    <row r="58" spans="1:8" x14ac:dyDescent="0.25">
      <c r="A58" t="str">
        <f t="shared" si="0"/>
        <v>Hitzenberger Michael / SCK / AUT 210</v>
      </c>
      <c r="B58" s="17" t="s">
        <v>337</v>
      </c>
      <c r="C58" s="21" t="s">
        <v>2</v>
      </c>
      <c r="D58" s="21" t="s">
        <v>338</v>
      </c>
      <c r="F58" t="str">
        <f t="shared" si="1"/>
        <v>Kopetzky Marie Sophie / UYCAs</v>
      </c>
      <c r="G58" s="17" t="s">
        <v>130</v>
      </c>
      <c r="H58" s="2" t="s">
        <v>1</v>
      </c>
    </row>
    <row r="59" spans="1:8" x14ac:dyDescent="0.25">
      <c r="A59" t="str">
        <f t="shared" si="0"/>
        <v>Oberdorfer Felix / UYCAs / AUT 62</v>
      </c>
      <c r="B59" s="17" t="s">
        <v>353</v>
      </c>
      <c r="C59" s="21" t="s">
        <v>1</v>
      </c>
      <c r="D59" s="21" t="s">
        <v>354</v>
      </c>
      <c r="F59" t="str">
        <f t="shared" si="1"/>
        <v>Kretschmer Holger / UYCAs</v>
      </c>
      <c r="G59" s="17" t="s">
        <v>120</v>
      </c>
      <c r="H59" s="2" t="s">
        <v>1</v>
      </c>
    </row>
    <row r="60" spans="1:8" x14ac:dyDescent="0.25">
      <c r="A60" t="str">
        <f t="shared" si="0"/>
        <v>Loos Carlo / UYCWg / GER 1188</v>
      </c>
      <c r="B60" s="17" t="s">
        <v>371</v>
      </c>
      <c r="C60" s="21" t="s">
        <v>3</v>
      </c>
      <c r="D60" s="21" t="s">
        <v>372</v>
      </c>
      <c r="F60" t="str">
        <f t="shared" si="1"/>
        <v>Kurz Justin / UYCAs</v>
      </c>
      <c r="G60" s="17" t="s">
        <v>73</v>
      </c>
      <c r="H60" s="2" t="s">
        <v>1</v>
      </c>
    </row>
    <row r="61" spans="1:8" x14ac:dyDescent="0.25">
      <c r="B61" s="17"/>
      <c r="C61" s="21"/>
      <c r="D61" s="21"/>
      <c r="F61" t="str">
        <f t="shared" si="1"/>
        <v>Lehner Severin / UYCAs</v>
      </c>
      <c r="G61" s="17" t="s">
        <v>129</v>
      </c>
      <c r="H61" s="2" t="s">
        <v>1</v>
      </c>
    </row>
    <row r="62" spans="1:8" x14ac:dyDescent="0.25">
      <c r="B62" s="17"/>
      <c r="C62" s="21"/>
      <c r="D62" s="21"/>
      <c r="F62" t="str">
        <f t="shared" si="1"/>
        <v>Lindner Gerhard / UYCAs</v>
      </c>
      <c r="G62" s="17" t="s">
        <v>189</v>
      </c>
      <c r="H62" s="22" t="s">
        <v>1</v>
      </c>
    </row>
    <row r="63" spans="1:8" x14ac:dyDescent="0.25">
      <c r="B63" s="17"/>
      <c r="C63" s="21"/>
      <c r="D63" s="21"/>
      <c r="F63" t="str">
        <f t="shared" si="1"/>
        <v>Listl Andreas / SCM</v>
      </c>
      <c r="G63" s="17" t="s">
        <v>88</v>
      </c>
      <c r="H63" s="2" t="s">
        <v>89</v>
      </c>
    </row>
    <row r="64" spans="1:8" x14ac:dyDescent="0.25">
      <c r="B64" s="17"/>
      <c r="C64" s="21"/>
      <c r="D64" s="21"/>
      <c r="F64" t="str">
        <f t="shared" si="1"/>
        <v>Lütgendorf Kasimir / UYCWg</v>
      </c>
      <c r="G64" s="17" t="s">
        <v>287</v>
      </c>
      <c r="H64" s="22" t="s">
        <v>3</v>
      </c>
    </row>
    <row r="65" spans="2:8" x14ac:dyDescent="0.25">
      <c r="B65" s="17"/>
      <c r="C65" s="21"/>
      <c r="D65" s="21"/>
      <c r="F65" t="str">
        <f t="shared" si="1"/>
        <v>Lutz Martin / UYCWg</v>
      </c>
      <c r="G65" s="2" t="s">
        <v>30</v>
      </c>
      <c r="H65" s="2" t="s">
        <v>3</v>
      </c>
    </row>
    <row r="66" spans="2:8" x14ac:dyDescent="0.25">
      <c r="B66" s="17"/>
      <c r="C66" s="21"/>
      <c r="D66" s="21"/>
      <c r="F66" t="str">
        <f t="shared" si="1"/>
        <v>Lux Günther / UYCAs</v>
      </c>
      <c r="G66" s="17" t="s">
        <v>131</v>
      </c>
      <c r="H66" s="2" t="s">
        <v>1</v>
      </c>
    </row>
    <row r="67" spans="2:8" x14ac:dyDescent="0.25">
      <c r="B67" s="17"/>
      <c r="C67" s="21"/>
      <c r="D67" s="21"/>
      <c r="F67" t="str">
        <f t="shared" ref="F67:F130" si="2">CONCATENATE(G67," / ",H67)</f>
        <v>Manhardt Christian / ÖSV</v>
      </c>
      <c r="G67" s="17" t="s">
        <v>134</v>
      </c>
      <c r="H67" s="2" t="s">
        <v>133</v>
      </c>
    </row>
    <row r="68" spans="2:8" x14ac:dyDescent="0.25">
      <c r="B68" s="17"/>
      <c r="C68" s="21"/>
      <c r="D68" s="21"/>
      <c r="F68" t="str">
        <f t="shared" si="2"/>
        <v>Mann Sascha / UYCWg</v>
      </c>
      <c r="G68" s="2" t="s">
        <v>128</v>
      </c>
      <c r="H68" s="18" t="s">
        <v>3</v>
      </c>
    </row>
    <row r="69" spans="2:8" x14ac:dyDescent="0.25">
      <c r="B69" s="17"/>
      <c r="C69" s="21"/>
      <c r="D69" s="21"/>
      <c r="F69" t="str">
        <f t="shared" si="2"/>
        <v>Meixner Roman / UYCWg</v>
      </c>
      <c r="G69" s="2" t="s">
        <v>135</v>
      </c>
      <c r="H69" s="18" t="s">
        <v>3</v>
      </c>
    </row>
    <row r="70" spans="2:8" x14ac:dyDescent="0.25">
      <c r="B70" s="17"/>
      <c r="C70" s="21"/>
      <c r="D70" s="21"/>
      <c r="F70" t="str">
        <f t="shared" si="2"/>
        <v>Mittermayr Klaus / UYCAs</v>
      </c>
      <c r="G70" s="17" t="s">
        <v>110</v>
      </c>
      <c r="H70" s="2" t="s">
        <v>1</v>
      </c>
    </row>
    <row r="71" spans="2:8" x14ac:dyDescent="0.25">
      <c r="B71" s="17"/>
      <c r="C71" s="21"/>
      <c r="D71" s="21"/>
      <c r="F71" t="str">
        <f t="shared" si="2"/>
        <v>Moser Jörg / UYCWg</v>
      </c>
      <c r="G71" s="2" t="s">
        <v>118</v>
      </c>
      <c r="H71" s="2" t="s">
        <v>3</v>
      </c>
    </row>
    <row r="72" spans="2:8" x14ac:dyDescent="0.25">
      <c r="B72" s="17"/>
      <c r="C72" s="21"/>
      <c r="D72" s="21"/>
      <c r="F72" t="str">
        <f t="shared" si="2"/>
        <v>Nake Michael / UYCWg</v>
      </c>
      <c r="G72" s="2" t="s">
        <v>139</v>
      </c>
      <c r="H72" s="18" t="s">
        <v>3</v>
      </c>
    </row>
    <row r="73" spans="2:8" x14ac:dyDescent="0.25">
      <c r="B73" s="17"/>
      <c r="C73" s="21"/>
      <c r="D73" s="21"/>
      <c r="F73" t="str">
        <f t="shared" si="2"/>
        <v>Nissl Helmut / UYCAs</v>
      </c>
      <c r="G73" s="17" t="s">
        <v>87</v>
      </c>
      <c r="H73" s="2" t="s">
        <v>1</v>
      </c>
    </row>
    <row r="74" spans="2:8" x14ac:dyDescent="0.25">
      <c r="B74" s="17"/>
      <c r="C74" s="21"/>
      <c r="D74" s="21"/>
      <c r="F74" t="str">
        <f t="shared" si="2"/>
        <v>Orasche Herbert / SCS</v>
      </c>
      <c r="G74" s="17" t="s">
        <v>191</v>
      </c>
      <c r="H74" s="22" t="s">
        <v>192</v>
      </c>
    </row>
    <row r="75" spans="2:8" x14ac:dyDescent="0.25">
      <c r="B75" s="17"/>
      <c r="C75" s="21"/>
      <c r="D75" s="21"/>
      <c r="F75" t="str">
        <f t="shared" si="2"/>
        <v>Pessl Harald / UYCAs</v>
      </c>
      <c r="G75" s="17" t="s">
        <v>71</v>
      </c>
      <c r="H75" s="2" t="s">
        <v>1</v>
      </c>
    </row>
    <row r="76" spans="2:8" x14ac:dyDescent="0.25">
      <c r="B76" s="17"/>
      <c r="C76" s="21"/>
      <c r="D76" s="21"/>
      <c r="F76" t="str">
        <f t="shared" si="2"/>
        <v>Pessl Laurenz / UYCAs</v>
      </c>
      <c r="G76" s="17" t="s">
        <v>185</v>
      </c>
      <c r="H76" s="22" t="s">
        <v>1</v>
      </c>
    </row>
    <row r="77" spans="2:8" x14ac:dyDescent="0.25">
      <c r="B77" s="17"/>
      <c r="C77" s="21"/>
      <c r="D77" s="21"/>
      <c r="F77" t="str">
        <f t="shared" si="2"/>
        <v>Pichorner Jacob / UYCAs</v>
      </c>
      <c r="G77" s="17" t="s">
        <v>76</v>
      </c>
      <c r="H77" s="17" t="s">
        <v>1</v>
      </c>
    </row>
    <row r="78" spans="2:8" x14ac:dyDescent="0.25">
      <c r="B78" s="17"/>
      <c r="C78" s="21"/>
      <c r="D78" s="21"/>
      <c r="F78" t="str">
        <f t="shared" si="2"/>
        <v>Pilgerstorfer Leo / UYCAs</v>
      </c>
      <c r="G78" s="17" t="s">
        <v>59</v>
      </c>
      <c r="H78" s="17" t="s">
        <v>1</v>
      </c>
    </row>
    <row r="79" spans="2:8" x14ac:dyDescent="0.25">
      <c r="B79" s="17"/>
      <c r="C79" s="21"/>
      <c r="D79" s="21"/>
      <c r="F79" t="str">
        <f t="shared" si="2"/>
        <v>Piso Nicolaus / UYCMo</v>
      </c>
      <c r="G79" s="17" t="s">
        <v>106</v>
      </c>
      <c r="H79" s="2" t="s">
        <v>14</v>
      </c>
    </row>
    <row r="80" spans="2:8" x14ac:dyDescent="0.25">
      <c r="B80" s="17"/>
      <c r="C80" s="21"/>
      <c r="D80" s="21"/>
      <c r="F80" t="str">
        <f t="shared" si="2"/>
        <v>Polster-Baert Barbara / UYCWg</v>
      </c>
      <c r="G80" s="17" t="s">
        <v>296</v>
      </c>
      <c r="H80" s="22" t="s">
        <v>3</v>
      </c>
    </row>
    <row r="81" spans="2:8" x14ac:dyDescent="0.25">
      <c r="B81" s="17"/>
      <c r="C81" s="21"/>
      <c r="D81" s="21"/>
      <c r="F81" t="str">
        <f t="shared" si="2"/>
        <v>Pretscher Clemens / OESV</v>
      </c>
      <c r="G81" s="17" t="s">
        <v>104</v>
      </c>
      <c r="H81" s="2" t="s">
        <v>79</v>
      </c>
    </row>
    <row r="82" spans="2:8" x14ac:dyDescent="0.25">
      <c r="B82" s="17"/>
      <c r="C82" s="21"/>
      <c r="D82" s="21"/>
      <c r="F82" t="str">
        <f t="shared" si="2"/>
        <v>Pretscher Heinrich / OESV</v>
      </c>
      <c r="G82" s="17" t="s">
        <v>78</v>
      </c>
      <c r="H82" s="17" t="s">
        <v>79</v>
      </c>
    </row>
    <row r="83" spans="2:8" x14ac:dyDescent="0.25">
      <c r="B83" s="17"/>
      <c r="C83" s="21"/>
      <c r="D83" s="21"/>
      <c r="F83" t="str">
        <f t="shared" si="2"/>
        <v>Prosser Peter / SCFSt</v>
      </c>
      <c r="G83" s="17" t="s">
        <v>285</v>
      </c>
      <c r="H83" s="22" t="s">
        <v>284</v>
      </c>
    </row>
    <row r="84" spans="2:8" x14ac:dyDescent="0.25">
      <c r="B84" s="17"/>
      <c r="C84" s="21"/>
      <c r="D84" s="21"/>
      <c r="F84" t="str">
        <f t="shared" si="2"/>
        <v>Raschke Gerald / UYCWg</v>
      </c>
      <c r="G84" s="17" t="s">
        <v>145</v>
      </c>
      <c r="H84" s="2" t="s">
        <v>3</v>
      </c>
    </row>
    <row r="85" spans="2:8" x14ac:dyDescent="0.25">
      <c r="B85" s="17"/>
      <c r="C85" s="21"/>
      <c r="D85" s="21"/>
      <c r="F85" t="str">
        <f t="shared" si="2"/>
        <v>Reichert Max / UYCWg</v>
      </c>
      <c r="G85" s="2" t="s">
        <v>115</v>
      </c>
      <c r="H85" s="18" t="s">
        <v>3</v>
      </c>
    </row>
    <row r="86" spans="2:8" x14ac:dyDescent="0.25">
      <c r="B86" s="17"/>
      <c r="C86" s="21"/>
      <c r="D86" s="21"/>
      <c r="F86" t="str">
        <f t="shared" si="2"/>
        <v>Riha Wolfgang / UYCWg</v>
      </c>
      <c r="G86" s="17" t="s">
        <v>216</v>
      </c>
      <c r="H86" s="21" t="s">
        <v>3</v>
      </c>
    </row>
    <row r="87" spans="2:8" x14ac:dyDescent="0.25">
      <c r="B87" s="17"/>
      <c r="C87" s="21"/>
      <c r="D87" s="21"/>
      <c r="F87" t="str">
        <f t="shared" si="2"/>
        <v>Ritschel Michael / UYCWg</v>
      </c>
      <c r="G87" s="17" t="s">
        <v>16</v>
      </c>
      <c r="H87" s="22" t="s">
        <v>3</v>
      </c>
    </row>
    <row r="88" spans="2:8" x14ac:dyDescent="0.25">
      <c r="B88" s="17"/>
      <c r="C88" s="21"/>
      <c r="D88" s="21"/>
      <c r="F88" t="str">
        <f t="shared" si="2"/>
        <v>Scherzer Erich / UYCWg</v>
      </c>
      <c r="G88" s="17" t="s">
        <v>146</v>
      </c>
      <c r="H88" s="2" t="s">
        <v>3</v>
      </c>
    </row>
    <row r="89" spans="2:8" x14ac:dyDescent="0.25">
      <c r="B89" s="17"/>
      <c r="C89" s="21"/>
      <c r="D89" s="21"/>
      <c r="F89" t="str">
        <f t="shared" si="2"/>
        <v>Schindler Christoph / SCK</v>
      </c>
      <c r="G89" s="17" t="s">
        <v>258</v>
      </c>
      <c r="H89" s="22" t="s">
        <v>2</v>
      </c>
    </row>
    <row r="90" spans="2:8" x14ac:dyDescent="0.25">
      <c r="B90" s="17"/>
      <c r="C90" s="21"/>
      <c r="D90" s="21"/>
      <c r="F90" t="str">
        <f t="shared" si="2"/>
        <v>Schlederer Gunther / UYCWg</v>
      </c>
      <c r="G90" s="17" t="s">
        <v>292</v>
      </c>
      <c r="H90" s="22" t="s">
        <v>3</v>
      </c>
    </row>
    <row r="91" spans="2:8" x14ac:dyDescent="0.25">
      <c r="B91" s="17"/>
      <c r="C91" s="21"/>
      <c r="D91" s="21"/>
      <c r="F91" t="str">
        <f t="shared" si="2"/>
        <v>Schlipfinger Gerhard / SCA</v>
      </c>
      <c r="G91" s="17" t="s">
        <v>259</v>
      </c>
      <c r="H91" s="22" t="s">
        <v>224</v>
      </c>
    </row>
    <row r="92" spans="2:8" x14ac:dyDescent="0.25">
      <c r="B92" s="17"/>
      <c r="C92" s="21"/>
      <c r="D92" s="21"/>
      <c r="F92" t="str">
        <f t="shared" si="2"/>
        <v>Schulz Michael / UYCWg</v>
      </c>
      <c r="G92" s="2" t="s">
        <v>98</v>
      </c>
      <c r="H92" s="18" t="s">
        <v>3</v>
      </c>
    </row>
    <row r="93" spans="2:8" x14ac:dyDescent="0.25">
      <c r="B93" s="17"/>
      <c r="C93" s="21"/>
      <c r="D93" s="21"/>
      <c r="F93" t="str">
        <f t="shared" si="2"/>
        <v>Schwarz Stefan / UYCWg</v>
      </c>
      <c r="G93" s="2" t="s">
        <v>108</v>
      </c>
      <c r="H93" s="18" t="s">
        <v>3</v>
      </c>
    </row>
    <row r="94" spans="2:8" x14ac:dyDescent="0.25">
      <c r="B94" s="17"/>
      <c r="C94" s="21"/>
      <c r="D94" s="21"/>
      <c r="F94" t="str">
        <f t="shared" si="2"/>
        <v>Seidler Kari / UYCAs</v>
      </c>
      <c r="G94" s="17" t="s">
        <v>288</v>
      </c>
      <c r="H94" s="22" t="s">
        <v>1</v>
      </c>
    </row>
    <row r="95" spans="2:8" x14ac:dyDescent="0.25">
      <c r="B95" s="17"/>
      <c r="C95" s="21"/>
      <c r="D95" s="21"/>
      <c r="F95" t="str">
        <f t="shared" si="2"/>
        <v>Seydl Xaver / SCK</v>
      </c>
      <c r="G95" s="17" t="s">
        <v>140</v>
      </c>
      <c r="H95" s="2" t="s">
        <v>2</v>
      </c>
    </row>
    <row r="96" spans="2:8" x14ac:dyDescent="0.25">
      <c r="B96" s="17"/>
      <c r="C96" s="21"/>
      <c r="D96" s="21"/>
      <c r="F96" t="str">
        <f t="shared" si="2"/>
        <v>Skolaut Georg / UYCMo</v>
      </c>
      <c r="G96" s="17" t="s">
        <v>69</v>
      </c>
      <c r="H96" s="2" t="s">
        <v>14</v>
      </c>
    </row>
    <row r="97" spans="2:8" x14ac:dyDescent="0.25">
      <c r="B97" s="17"/>
      <c r="C97" s="21"/>
      <c r="D97" s="21"/>
      <c r="F97" t="str">
        <f t="shared" si="2"/>
        <v>Spitzauer Moritz-Silvester / UYCNs</v>
      </c>
      <c r="G97" s="17" t="s">
        <v>83</v>
      </c>
      <c r="H97" s="2" t="s">
        <v>84</v>
      </c>
    </row>
    <row r="98" spans="2:8" x14ac:dyDescent="0.25">
      <c r="B98" s="17"/>
      <c r="C98" s="21"/>
      <c r="D98" s="21"/>
      <c r="F98" t="str">
        <f t="shared" si="2"/>
        <v>Stadler Johannes / UYCWg</v>
      </c>
      <c r="G98" s="2" t="s">
        <v>113</v>
      </c>
      <c r="H98" s="18" t="s">
        <v>3</v>
      </c>
    </row>
    <row r="99" spans="2:8" x14ac:dyDescent="0.25">
      <c r="B99" s="17"/>
      <c r="C99" s="21"/>
      <c r="D99" s="21"/>
      <c r="F99" t="str">
        <f t="shared" si="2"/>
        <v>Steinberger Wigg / OESV-K</v>
      </c>
      <c r="G99" s="17" t="s">
        <v>293</v>
      </c>
      <c r="H99" s="22" t="s">
        <v>294</v>
      </c>
    </row>
    <row r="100" spans="2:8" x14ac:dyDescent="0.25">
      <c r="B100" s="17"/>
      <c r="C100" s="21"/>
      <c r="D100" s="21"/>
      <c r="F100" t="str">
        <f t="shared" si="2"/>
        <v>Stelzl Thomas / UYCAs</v>
      </c>
      <c r="G100" s="17" t="s">
        <v>186</v>
      </c>
      <c r="H100" s="22" t="s">
        <v>1</v>
      </c>
    </row>
    <row r="101" spans="2:8" x14ac:dyDescent="0.25">
      <c r="B101" s="17"/>
      <c r="C101" s="21"/>
      <c r="D101" s="21"/>
      <c r="F101" t="str">
        <f t="shared" si="2"/>
        <v>Stolitzka Laurenz / UYCAs</v>
      </c>
      <c r="G101" s="17" t="s">
        <v>117</v>
      </c>
      <c r="H101" s="17" t="s">
        <v>1</v>
      </c>
    </row>
    <row r="102" spans="2:8" x14ac:dyDescent="0.25">
      <c r="B102" s="17"/>
      <c r="C102" s="21"/>
      <c r="D102" s="21"/>
      <c r="F102" t="str">
        <f t="shared" si="2"/>
        <v>Stolizka Alexander / UYCAs</v>
      </c>
      <c r="G102" s="17" t="s">
        <v>279</v>
      </c>
      <c r="H102" s="22" t="s">
        <v>1</v>
      </c>
    </row>
    <row r="103" spans="2:8" x14ac:dyDescent="0.25">
      <c r="B103" s="17"/>
      <c r="C103" s="21"/>
      <c r="D103" s="21"/>
      <c r="F103" t="str">
        <f t="shared" si="2"/>
        <v>Strauch Moritz / SCK</v>
      </c>
      <c r="G103" s="17" t="s">
        <v>141</v>
      </c>
      <c r="H103" s="2" t="s">
        <v>2</v>
      </c>
    </row>
    <row r="104" spans="2:8" x14ac:dyDescent="0.25">
      <c r="B104" s="17"/>
      <c r="C104" s="21"/>
      <c r="D104" s="21"/>
      <c r="F104" t="str">
        <f t="shared" si="2"/>
        <v>Sturz Peter / UYCAs</v>
      </c>
      <c r="G104" s="17" t="s">
        <v>190</v>
      </c>
      <c r="H104" s="22" t="s">
        <v>1</v>
      </c>
    </row>
    <row r="105" spans="2:8" x14ac:dyDescent="0.25">
      <c r="B105" s="17"/>
      <c r="C105" s="21"/>
      <c r="D105" s="21"/>
      <c r="F105" t="str">
        <f t="shared" si="2"/>
        <v>Tillmann Klaus / UYCWg</v>
      </c>
      <c r="G105" s="2" t="s">
        <v>94</v>
      </c>
      <c r="H105" s="18" t="s">
        <v>3</v>
      </c>
    </row>
    <row r="106" spans="2:8" x14ac:dyDescent="0.25">
      <c r="B106" s="17"/>
      <c r="C106" s="21"/>
      <c r="D106" s="21"/>
      <c r="F106" t="str">
        <f t="shared" si="2"/>
        <v>Traxler Ernst / SCFSt</v>
      </c>
      <c r="G106" s="17" t="s">
        <v>283</v>
      </c>
      <c r="H106" s="22" t="s">
        <v>284</v>
      </c>
    </row>
    <row r="107" spans="2:8" x14ac:dyDescent="0.25">
      <c r="B107" s="17"/>
      <c r="C107" s="21"/>
      <c r="D107" s="21"/>
      <c r="F107" t="str">
        <f t="shared" si="2"/>
        <v>Weiser-Lobao Phlipp / UYCAs</v>
      </c>
      <c r="G107" s="17" t="s">
        <v>103</v>
      </c>
      <c r="H107" s="17" t="s">
        <v>1</v>
      </c>
    </row>
    <row r="108" spans="2:8" x14ac:dyDescent="0.25">
      <c r="B108" s="17"/>
      <c r="C108" s="21"/>
      <c r="D108" s="21"/>
      <c r="F108" t="str">
        <f t="shared" si="2"/>
        <v>Wildner Mona / UYCAs</v>
      </c>
      <c r="G108" s="17" t="s">
        <v>85</v>
      </c>
      <c r="H108" s="2" t="s">
        <v>1</v>
      </c>
    </row>
    <row r="109" spans="2:8" x14ac:dyDescent="0.25">
      <c r="B109" s="17"/>
      <c r="C109" s="21"/>
      <c r="D109" s="21"/>
      <c r="F109" t="str">
        <f t="shared" si="2"/>
        <v>Wollner Helmut / UYCAs</v>
      </c>
      <c r="G109" s="17" t="s">
        <v>257</v>
      </c>
      <c r="H109" s="22" t="s">
        <v>1</v>
      </c>
    </row>
    <row r="110" spans="2:8" x14ac:dyDescent="0.25">
      <c r="F110" t="str">
        <f t="shared" si="2"/>
        <v>Wutschl Andreas / SYC</v>
      </c>
      <c r="G110" s="2" t="s">
        <v>126</v>
      </c>
      <c r="H110" s="18" t="s">
        <v>55</v>
      </c>
    </row>
    <row r="111" spans="2:8" x14ac:dyDescent="0.25">
      <c r="F111" t="str">
        <f t="shared" si="2"/>
        <v>Wutschl Marissa / SYC</v>
      </c>
      <c r="G111" s="2" t="s">
        <v>127</v>
      </c>
      <c r="H111" s="18" t="s">
        <v>55</v>
      </c>
    </row>
    <row r="112" spans="2:8" x14ac:dyDescent="0.25">
      <c r="F112" t="str">
        <f t="shared" si="2"/>
        <v>Wymetal Christian / OESV</v>
      </c>
      <c r="G112" s="17" t="s">
        <v>102</v>
      </c>
      <c r="H112" s="2" t="s">
        <v>79</v>
      </c>
    </row>
    <row r="113" spans="6:8" x14ac:dyDescent="0.25">
      <c r="F113" t="str">
        <f t="shared" si="2"/>
        <v>Zimmel Joachim / UYCWg</v>
      </c>
      <c r="G113" s="2" t="s">
        <v>136</v>
      </c>
      <c r="H113" s="18" t="s">
        <v>3</v>
      </c>
    </row>
    <row r="114" spans="6:8" x14ac:dyDescent="0.25">
      <c r="F114" t="str">
        <f t="shared" si="2"/>
        <v>Stadler Georg / UYCWg</v>
      </c>
      <c r="G114" s="17" t="s">
        <v>199</v>
      </c>
      <c r="H114" s="22" t="s">
        <v>3</v>
      </c>
    </row>
    <row r="115" spans="6:8" x14ac:dyDescent="0.25">
      <c r="F115" t="str">
        <f t="shared" si="2"/>
        <v>Piso Marcus / UYCMo</v>
      </c>
      <c r="G115" s="17" t="s">
        <v>301</v>
      </c>
      <c r="H115" s="22" t="s">
        <v>14</v>
      </c>
    </row>
    <row r="116" spans="6:8" x14ac:dyDescent="0.25">
      <c r="F116" t="str">
        <f t="shared" si="2"/>
        <v>Weissenberger Magnus / UYCAs</v>
      </c>
      <c r="G116" s="17" t="s">
        <v>302</v>
      </c>
      <c r="H116" s="22" t="s">
        <v>1</v>
      </c>
    </row>
    <row r="117" spans="6:8" x14ac:dyDescent="0.25">
      <c r="F117" t="str">
        <f t="shared" si="2"/>
        <v>Grigkar Alexander / UYCAs</v>
      </c>
      <c r="G117" s="17" t="s">
        <v>311</v>
      </c>
      <c r="H117" s="22" t="s">
        <v>1</v>
      </c>
    </row>
    <row r="118" spans="6:8" x14ac:dyDescent="0.25">
      <c r="F118" t="str">
        <f t="shared" si="2"/>
        <v>Pracher Norbert / UYCWg</v>
      </c>
      <c r="G118" s="17" t="s">
        <v>315</v>
      </c>
      <c r="H118" s="22" t="s">
        <v>3</v>
      </c>
    </row>
    <row r="119" spans="6:8" x14ac:dyDescent="0.25">
      <c r="F119" t="str">
        <f t="shared" si="2"/>
        <v>Hermes Jörg / UYCWg</v>
      </c>
      <c r="G119" s="17" t="s">
        <v>316</v>
      </c>
      <c r="H119" s="22" t="s">
        <v>3</v>
      </c>
    </row>
    <row r="120" spans="6:8" x14ac:dyDescent="0.25">
      <c r="F120" t="str">
        <f t="shared" si="2"/>
        <v>Schineis Michael / UYCWg</v>
      </c>
      <c r="G120" s="17" t="s">
        <v>317</v>
      </c>
      <c r="H120" s="22" t="s">
        <v>3</v>
      </c>
    </row>
    <row r="121" spans="6:8" x14ac:dyDescent="0.25">
      <c r="F121" t="str">
        <f t="shared" si="2"/>
        <v>Nadlinger Michael / UYCWg</v>
      </c>
      <c r="G121" s="17" t="s">
        <v>52</v>
      </c>
      <c r="H121" s="22" t="s">
        <v>3</v>
      </c>
    </row>
    <row r="122" spans="6:8" x14ac:dyDescent="0.25">
      <c r="F122" t="str">
        <f t="shared" si="2"/>
        <v>Krones Alexander / UYCAs</v>
      </c>
      <c r="G122" s="17" t="s">
        <v>212</v>
      </c>
      <c r="H122" s="22" t="s">
        <v>1</v>
      </c>
    </row>
    <row r="123" spans="6:8" x14ac:dyDescent="0.25">
      <c r="F123" t="str">
        <f t="shared" si="2"/>
        <v>Müller Thomas / UYCAs</v>
      </c>
      <c r="G123" s="17" t="s">
        <v>346</v>
      </c>
      <c r="H123" s="22" t="s">
        <v>1</v>
      </c>
    </row>
    <row r="124" spans="6:8" x14ac:dyDescent="0.25">
      <c r="F124" t="str">
        <f t="shared" si="2"/>
        <v>Lindeck-Pozza Felipe Henriquez / UYCAs</v>
      </c>
      <c r="G124" s="17" t="s">
        <v>377</v>
      </c>
      <c r="H124" s="22" t="s">
        <v>1</v>
      </c>
    </row>
    <row r="125" spans="6:8" x14ac:dyDescent="0.25">
      <c r="F125" t="str">
        <f t="shared" si="2"/>
        <v>Fritsch Moritz / UYCAs</v>
      </c>
      <c r="G125" s="17" t="s">
        <v>378</v>
      </c>
      <c r="H125" s="22" t="s">
        <v>1</v>
      </c>
    </row>
    <row r="126" spans="6:8" x14ac:dyDescent="0.25">
      <c r="F126" t="str">
        <f t="shared" si="2"/>
        <v>Müller Maximilian / UYCAs</v>
      </c>
      <c r="G126" s="17" t="s">
        <v>379</v>
      </c>
      <c r="H126" s="22" t="s">
        <v>1</v>
      </c>
    </row>
    <row r="127" spans="6:8" x14ac:dyDescent="0.25">
      <c r="F127" t="str">
        <f t="shared" si="2"/>
        <v>Wolkenstein Oswald / UYCAs</v>
      </c>
      <c r="G127" s="17" t="s">
        <v>381</v>
      </c>
      <c r="H127" s="22" t="s">
        <v>1</v>
      </c>
    </row>
    <row r="128" spans="6:8" x14ac:dyDescent="0.25">
      <c r="F128" t="str">
        <f t="shared" si="2"/>
        <v>Wiesinger Alexander / UYCAs</v>
      </c>
      <c r="G128" s="17" t="s">
        <v>382</v>
      </c>
      <c r="H128" s="22" t="s">
        <v>1</v>
      </c>
    </row>
    <row r="129" spans="6:8" x14ac:dyDescent="0.25">
      <c r="F129" t="str">
        <f t="shared" si="2"/>
        <v>Sames Georg / OeSV</v>
      </c>
      <c r="G129" s="17" t="s">
        <v>384</v>
      </c>
      <c r="H129" s="22" t="s">
        <v>385</v>
      </c>
    </row>
    <row r="130" spans="6:8" x14ac:dyDescent="0.25">
      <c r="F130" t="str">
        <f t="shared" si="2"/>
        <v xml:space="preserve"> / </v>
      </c>
    </row>
    <row r="131" spans="6:8" x14ac:dyDescent="0.25">
      <c r="F131" t="str">
        <f t="shared" ref="F131" si="3">CONCATENATE(G131," / ",H131)</f>
        <v xml:space="preserve"> / </v>
      </c>
    </row>
  </sheetData>
  <sortState xmlns:xlrd2="http://schemas.microsoft.com/office/spreadsheetml/2017/richdata2" ref="A2:D54">
    <sortCondition ref="A2:A54"/>
  </sortState>
  <phoneticPr fontId="9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1E23-33C0-4AFA-A2AE-627E5851A27E}">
  <dimension ref="A1"/>
  <sheetViews>
    <sheetView workbookViewId="0">
      <selection activeCell="I15" sqref="I15"/>
    </sheetView>
  </sheetViews>
  <sheetFormatPr baseColWidth="10" defaultColWidth="10.7109375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E D A A B Q S w M E F A A C A A g A t l j 1 W g U f G B O l A A A A 9 g A A A B I A H A B D b 2 5 m a W c v U G F j a 2 F n Z S 5 4 b W w g o h g A K K A U A A A A A A A A A A A A A A A A A A A A A A A A A A A A h Y 9 L C s I w G I S v U r J v H r V Q K X 9 T x K 0 F Q R G 3 I Y 1 t s E 2 l S U 3 v 5 s I j e Q U r P n c u Z + Y b m L l d r p C P b R O c V W 9 1 Z z L E M E W B M r I r t a k y N L h D O E c 5 h 7 W Q R 1 G p Y I K N T U e r M 1 Q 7 d 0 o J 8 d 5 j P 8 N d X 5 G I U k b 2 x W o j a 9 W K U B v r h J E K f V r l / x b i s H u O 4 R F m c Y x Z k m A K 5 G 1 C o c 0 X i K a 9 j / T H h O X Q u K F X v F T h Y g v k L Y G 8 P v A 7 U E s D B B Q A A g A I A L Z Y 9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2 W P V a 2 h h R t 6 o A A A D k A A A A E w A c A E Z v c m 1 1 b G F z L 1 N l Y 3 R p b 2 4 x L m 0 g o h g A K K A U A A A A A A A A A A A A A A A A A A A A A A A A A A A A d Y 0 9 C o N A E I V 7 w T s s m 0 Z B B G u x k p A u E B R S i I U / L 0 R c d 8 M 4 C w b x N r l J L p Y N k j K v G X g / 3 8 z o e D B a F P t N U t / z v f n e E H p R N i 2 U Q i I y o c C + J 5 w u 9 m s 5 5 7 h 0 U H F u i a D 5 a m h s j R m D c K 3 O z Y R M / r a y 3 q r c a H a l O t o R B 3 n C + 6 V 7 E I N E + X x I h 3 N 9 h b i k R s 8 3 Q 1 N u l J 2 0 y z A H + 8 t o X W X B s C A F y 5 C R Y J c K x s L b F v r e o P / R 0 w 9 Q S w E C L Q A U A A I A C A C 2 W P V a B R 8 Y E 6 U A A A D 2 A A A A E g A A A A A A A A A A A A A A A A A A A A A A Q 2 9 u Z m l n L 1 B h Y 2 t h Z 2 U u e G 1 s U E s B A i 0 A F A A C A A g A t l j 1 W g / K 6 a u k A A A A 6 Q A A A B M A A A A A A A A A A A A A A A A A 8 Q A A A F t D b 2 5 0 Z W 5 0 X 1 R 5 c G V z X S 5 4 b W x Q S w E C L Q A U A A I A C A C 2 W P V a 2 h h R t 6 o A A A D k A A A A E w A A A A A A A A A A A A A A A A D i A Q A A R m 9 y b X V s Y X M v U 2 V j d G l v b j E u b V B L B Q Y A A A A A A w A D A M I A A A D Z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j C A A A A A A A A A E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Y t M T R U M T k 6 N D c 6 M T M u N j E 0 M T M 4 M 1 o i I C 8 + P E V u d H J 5 I F R 5 c G U 9 I k Z p b G x D b 2 x 1 b W 5 U e X B l c y I g V m F s d W U 9 I n N C Z z 0 9 I i A v P j x F b n R y e S B U e X B l P S J G a W x s Q 2 9 s d W 1 u T m F t Z X M i I F Z h b H V l P S J z W y Z x d W 9 0 O 1 N 0 Z X V l c m x l d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Q X V 0 b 1 J l b W 9 2 Z W R D b 2 x 1 b W 5 z M S 5 7 U 3 R l d W V y b G V 1 d G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s Z T E v Q X V 0 b 1 J l b W 9 2 Z W R D b 2 x 1 b W 5 z M S 5 7 U 3 R l d W V y b G V 1 d G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n J A d P Z B 0 F Q K 1 3 a b c e j 6 L E A A A A A A I A A A A A A B B m A A A A A Q A A I A A A A J q M y T X z J c W 0 E 2 v f Y R C 2 j J k Q l F s X 3 v n r L b q h a n G d H 2 j 1 A A A A A A 6 A A A A A A g A A I A A A A N 1 p h 1 E 0 i Y f f q o Y H 6 B m a / r 5 3 K G l b 0 K 3 6 2 V b D A B u A y D p E U A A A A P h E p C 0 y 3 Z D g s C f a S L f + b F I l o G B L D + O i g Q + F Y Y 6 C t / D M O I b G O Y 5 0 F Q d l l t i p d 2 + X o Q Y 7 A 7 Z N U N R 6 d I m z R / x D n p x g B r K t P 5 R t e A s O S J v c Q f N 5 Q A A A A A C 8 T w m 6 1 r t Z i u V K 0 r G Q E 7 N P L V s E d D I / z v Y s B H A o I p d B 2 r 5 a f A I 9 6 l n I X G P u 1 x n X Z S F h 2 R Y m i l y 7 W z G s e m e e m a Y = < / D a t a M a s h u p > 
</file>

<file path=customXml/itemProps1.xml><?xml version="1.0" encoding="utf-8"?>
<ds:datastoreItem xmlns:ds="http://schemas.openxmlformats.org/officeDocument/2006/customXml" ds:itemID="{D8546355-0D9A-4B56-94CF-F22507ED07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AUT Bestenliste</vt:lpstr>
      <vt:lpstr>Attersee Dragon Challenge</vt:lpstr>
      <vt:lpstr>Wolfgangsee Dragon Challenge</vt:lpstr>
      <vt:lpstr>Salzkammergutpreis</vt:lpstr>
      <vt:lpstr>Drachen International Challenge</vt:lpstr>
      <vt:lpstr>Namen</vt:lpstr>
      <vt:lpstr>xxx</vt:lpstr>
      <vt:lpstr>'Attersee Dragon Challenge'!Andresen_Aksel</vt:lpstr>
      <vt:lpstr>'Drachen International Challenge'!Andresen_Aksel</vt:lpstr>
      <vt:lpstr>Salzkammergutpreis!Andresen_Aksel</vt:lpstr>
      <vt:lpstr>'Wolfgangsee Dragon Challenge'!Andresen_Aksel</vt:lpstr>
      <vt:lpstr>Andresen_Aksel</vt:lpstr>
      <vt:lpstr>Andresen_Aksel___UYCWg___DEN_425</vt:lpstr>
      <vt:lpstr>'Attersee Dragon Challenge'!Steuerleute___Club___Boot</vt:lpstr>
      <vt:lpstr>'Drachen International Challenge'!Steuerleute___Club___Boot</vt:lpstr>
      <vt:lpstr>Salzkammergutpreis!Steuerleute___Club___Boot</vt:lpstr>
      <vt:lpstr>'Wolfgangsee Dragon Challenge'!Steuerleute___Club___Boot</vt:lpstr>
      <vt:lpstr>Steuerleute___Club___Boot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Chef Apotheke</dc:creator>
  <cp:lastModifiedBy>PR</cp:lastModifiedBy>
  <cp:lastPrinted>2023-06-27T12:58:20Z</cp:lastPrinted>
  <dcterms:created xsi:type="dcterms:W3CDTF">2022-10-08T16:23:31Z</dcterms:created>
  <dcterms:modified xsi:type="dcterms:W3CDTF">2025-07-27T21:20:18Z</dcterms:modified>
</cp:coreProperties>
</file>