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finag-my.sharepoint.com/personal/klaus_mittermayr_asfinag_at/Documents/KMT/Drachenflotte/"/>
    </mc:Choice>
  </mc:AlternateContent>
  <xr:revisionPtr revIDLastSave="3" documentId="13_ncr:1_{E9BFA833-7B9C-47A6-AAC0-054C9B398166}" xr6:coauthVersionLast="47" xr6:coauthVersionMax="47" xr10:uidLastSave="{C5C8D51B-2564-4A17-8775-B25C5F5CA904}"/>
  <bookViews>
    <workbookView xWindow="-120" yWindow="-120" windowWidth="29040" windowHeight="17790" tabRatio="901" xr2:uid="{5644855B-7BC9-436B-8CF6-E065966BCC61}"/>
  </bookViews>
  <sheets>
    <sheet name="AUT Bestenliste" sheetId="2" r:id="rId1"/>
    <sheet name="Attersee Dragon Challenge" sheetId="6" r:id="rId2"/>
    <sheet name="Wolfgangsee Dragon Challenge" sheetId="7" r:id="rId3"/>
    <sheet name="Salzkammergutpreis" sheetId="8" r:id="rId4"/>
    <sheet name="Drachen International Challenge" sheetId="9" r:id="rId5"/>
    <sheet name="Namen" sheetId="4" r:id="rId6"/>
    <sheet name="xxx" sheetId="10" r:id="rId7"/>
  </sheets>
  <definedNames>
    <definedName name="_xlnm._FilterDatabase" localSheetId="1" hidden="1">'Attersee Dragon Challenge'!$A$5:$C$6</definedName>
    <definedName name="_xlnm._FilterDatabase" localSheetId="0" hidden="1">'AUT Bestenliste'!$A$9:$E$10</definedName>
    <definedName name="_xlnm._FilterDatabase" localSheetId="4" hidden="1">'Drachen International Challenge'!$A$7:$C$8</definedName>
    <definedName name="_xlnm._FilterDatabase" localSheetId="3" hidden="1">Salzkammergutpreis!$A$7:$C$8</definedName>
    <definedName name="_xlnm._FilterDatabase" localSheetId="2" hidden="1">'Wolfgangsee Dragon Challenge'!$A$5:$C$6</definedName>
    <definedName name="Andresen_Aksel" localSheetId="1">'Attersee Dragon Challenge'!$B$7:$B$40</definedName>
    <definedName name="Andresen_Aksel" localSheetId="4">'Drachen International Challenge'!$B$9:$B$14</definedName>
    <definedName name="Andresen_Aksel" localSheetId="3">Salzkammergutpreis!$B$9:$B$42</definedName>
    <definedName name="Andresen_Aksel" localSheetId="2">'Wolfgangsee Dragon Challenge'!$B$7:$B$40</definedName>
    <definedName name="Andresen_Aksel">'AUT Bestenliste'!$B$11:$B$29</definedName>
    <definedName name="Andresen_Aksel___UYCWg___DEN_425">Namen!$A$2:$A$48</definedName>
    <definedName name="Steuerleute___Club___Boot" localSheetId="1">'Attersee Dragon Challenge'!$B$6</definedName>
    <definedName name="Steuerleute___Club___Boot" localSheetId="4">'Drachen International Challenge'!$B$8</definedName>
    <definedName name="Steuerleute___Club___Boot" localSheetId="3">Salzkammergutpreis!$B$8</definedName>
    <definedName name="Steuerleute___Club___Boot" localSheetId="2">'Wolfgangsee Dragon Challenge'!$B$6</definedName>
    <definedName name="Steuerleute___Club___Boot">'AUT Bestenliste'!$B$10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2" l="1"/>
  <c r="W45" i="2"/>
  <c r="W47" i="2"/>
  <c r="W50" i="2"/>
  <c r="W53" i="2"/>
  <c r="W55" i="2"/>
  <c r="W57" i="2"/>
  <c r="W54" i="2"/>
  <c r="W60" i="2"/>
  <c r="W61" i="2"/>
  <c r="W62" i="2"/>
  <c r="W63" i="2"/>
  <c r="W64" i="2"/>
  <c r="W58" i="2"/>
  <c r="W66" i="2"/>
  <c r="W68" i="2"/>
  <c r="W75" i="2"/>
  <c r="W81" i="2"/>
  <c r="W76" i="2"/>
  <c r="W82" i="2"/>
  <c r="W83" i="2"/>
  <c r="W77" i="2"/>
  <c r="W78" i="2"/>
  <c r="W84" i="2"/>
  <c r="W79" i="2"/>
  <c r="W80" i="2"/>
  <c r="W85" i="2"/>
  <c r="W67" i="2"/>
  <c r="W89" i="2"/>
  <c r="W91" i="2"/>
  <c r="W92" i="2"/>
  <c r="W99" i="2"/>
  <c r="W100" i="2"/>
  <c r="W102" i="2"/>
  <c r="W103" i="2"/>
  <c r="W104" i="2"/>
  <c r="W105" i="2"/>
  <c r="W106" i="2"/>
  <c r="W108" i="2"/>
  <c r="W109" i="2"/>
  <c r="W110" i="2"/>
  <c r="W111" i="2"/>
  <c r="S55" i="2"/>
  <c r="S48" i="2"/>
  <c r="S54" i="2"/>
  <c r="S56" i="2"/>
  <c r="S46" i="2"/>
  <c r="S68" i="2"/>
  <c r="S75" i="2"/>
  <c r="S76" i="2"/>
  <c r="S77" i="2"/>
  <c r="S59" i="2"/>
  <c r="S78" i="2"/>
  <c r="S79" i="2"/>
  <c r="S80" i="2"/>
  <c r="S89" i="2"/>
  <c r="S91" i="2"/>
  <c r="S92" i="2"/>
  <c r="S99" i="2"/>
  <c r="S100" i="2"/>
  <c r="S110" i="2"/>
  <c r="S69" i="2"/>
  <c r="S70" i="2"/>
  <c r="S71" i="2"/>
  <c r="S72" i="2"/>
  <c r="S73" i="2"/>
  <c r="S74" i="2"/>
  <c r="S87" i="2"/>
  <c r="S88" i="2"/>
  <c r="S90" i="2"/>
  <c r="S93" i="2"/>
  <c r="S94" i="2"/>
  <c r="S95" i="2"/>
  <c r="S96" i="2"/>
  <c r="S97" i="2"/>
  <c r="S98" i="2"/>
  <c r="S101" i="2"/>
  <c r="S107" i="2"/>
  <c r="S86" i="2"/>
  <c r="S111" i="2"/>
  <c r="W12" i="2"/>
  <c r="W13" i="2"/>
  <c r="W18" i="2"/>
  <c r="W16" i="2"/>
  <c r="W19" i="2"/>
  <c r="W22" i="2"/>
  <c r="W21" i="2"/>
  <c r="W23" i="2"/>
  <c r="W27" i="2"/>
  <c r="W28" i="2"/>
  <c r="W29" i="2"/>
  <c r="W34" i="2"/>
  <c r="W36" i="2"/>
  <c r="W37" i="2"/>
  <c r="W39" i="2"/>
  <c r="W40" i="2"/>
  <c r="W41" i="2"/>
  <c r="S15" i="2"/>
  <c r="S16" i="2"/>
  <c r="S17" i="2"/>
  <c r="S20" i="2"/>
  <c r="S29" i="2"/>
  <c r="S34" i="2"/>
  <c r="S40" i="2"/>
  <c r="S24" i="2"/>
  <c r="S25" i="2"/>
  <c r="S26" i="2"/>
  <c r="S31" i="2"/>
  <c r="S32" i="2"/>
  <c r="S33" i="2"/>
  <c r="S35" i="2"/>
  <c r="S38" i="2"/>
  <c r="S30" i="2"/>
  <c r="S41" i="2"/>
  <c r="O15" i="2"/>
  <c r="O16" i="2"/>
  <c r="O22" i="2"/>
  <c r="O27" i="2"/>
  <c r="O17" i="2"/>
  <c r="O29" i="2"/>
  <c r="O36" i="2"/>
  <c r="O37" i="2"/>
  <c r="O39" i="2"/>
  <c r="O24" i="2"/>
  <c r="O25" i="2"/>
  <c r="O26" i="2"/>
  <c r="O31" i="2"/>
  <c r="O32" i="2"/>
  <c r="O33" i="2"/>
  <c r="O35" i="2"/>
  <c r="O38" i="2"/>
  <c r="O30" i="2"/>
  <c r="O41" i="2"/>
  <c r="E74" i="2"/>
  <c r="E87" i="2"/>
  <c r="E88" i="2"/>
  <c r="E90" i="2"/>
  <c r="E93" i="2"/>
  <c r="E94" i="2"/>
  <c r="E95" i="2"/>
  <c r="E96" i="2"/>
  <c r="E97" i="2"/>
  <c r="E98" i="2"/>
  <c r="E101" i="2"/>
  <c r="E107" i="2"/>
  <c r="E24" i="2"/>
  <c r="E35" i="2"/>
  <c r="E38" i="2"/>
  <c r="E30" i="2"/>
  <c r="AY111" i="2"/>
  <c r="AY73" i="2"/>
  <c r="AY72" i="2"/>
  <c r="AY71" i="2"/>
  <c r="AY70" i="2"/>
  <c r="AY69" i="2"/>
  <c r="AY110" i="2"/>
  <c r="AY109" i="2"/>
  <c r="AY108" i="2"/>
  <c r="AY106" i="2"/>
  <c r="AY105" i="2"/>
  <c r="AY104" i="2"/>
  <c r="AY103" i="2"/>
  <c r="AY102" i="2"/>
  <c r="AY100" i="2"/>
  <c r="AY99" i="2"/>
  <c r="AY92" i="2"/>
  <c r="AY91" i="2"/>
  <c r="AY89" i="2"/>
  <c r="AY67" i="2"/>
  <c r="AY85" i="2"/>
  <c r="AY80" i="2"/>
  <c r="AY79" i="2"/>
  <c r="AY84" i="2"/>
  <c r="AY65" i="2"/>
  <c r="AY78" i="2"/>
  <c r="AY59" i="2"/>
  <c r="AY77" i="2"/>
  <c r="AY83" i="2"/>
  <c r="AY82" i="2"/>
  <c r="AY76" i="2"/>
  <c r="AY81" i="2"/>
  <c r="AY75" i="2"/>
  <c r="AY68" i="2"/>
  <c r="AY66" i="2"/>
  <c r="AY58" i="2"/>
  <c r="AY64" i="2"/>
  <c r="AY63" i="2"/>
  <c r="AY62" i="2"/>
  <c r="AY61" i="2"/>
  <c r="AY56" i="2"/>
  <c r="AY60" i="2"/>
  <c r="AY52" i="2"/>
  <c r="AY57" i="2"/>
  <c r="AY48" i="2"/>
  <c r="AY55" i="2"/>
  <c r="AY51" i="2"/>
  <c r="AY53" i="2"/>
  <c r="AY47" i="2"/>
  <c r="AY45" i="2"/>
  <c r="AY44" i="2"/>
  <c r="AY41" i="2"/>
  <c r="AY33" i="2"/>
  <c r="AY32" i="2"/>
  <c r="AY31" i="2"/>
  <c r="AY26" i="2"/>
  <c r="AY25" i="2"/>
  <c r="AY40" i="2"/>
  <c r="AY39" i="2"/>
  <c r="AY37" i="2"/>
  <c r="AY36" i="2"/>
  <c r="AY34" i="2"/>
  <c r="AY29" i="2"/>
  <c r="AY20" i="2"/>
  <c r="AY28" i="2"/>
  <c r="AY17" i="2"/>
  <c r="AY27" i="2"/>
  <c r="AY23" i="2"/>
  <c r="AY21" i="2"/>
  <c r="AY22" i="2"/>
  <c r="AY19" i="2"/>
  <c r="AY15" i="2"/>
  <c r="AY18" i="2"/>
  <c r="AY14" i="2"/>
  <c r="AY11" i="2"/>
  <c r="AY12" i="2"/>
  <c r="AY10" i="2"/>
  <c r="AY6" i="2"/>
  <c r="AX97" i="2" s="1"/>
  <c r="AU111" i="2"/>
  <c r="AU73" i="2"/>
  <c r="AU72" i="2"/>
  <c r="AU71" i="2"/>
  <c r="AU70" i="2"/>
  <c r="AU69" i="2"/>
  <c r="AU110" i="2"/>
  <c r="AU109" i="2"/>
  <c r="AU108" i="2"/>
  <c r="AU106" i="2"/>
  <c r="AU105" i="2"/>
  <c r="AU104" i="2"/>
  <c r="AU103" i="2"/>
  <c r="AU102" i="2"/>
  <c r="AU100" i="2"/>
  <c r="AU99" i="2"/>
  <c r="AU92" i="2"/>
  <c r="AU91" i="2"/>
  <c r="AU89" i="2"/>
  <c r="AU67" i="2"/>
  <c r="AU85" i="2"/>
  <c r="AU80" i="2"/>
  <c r="AU79" i="2"/>
  <c r="AU84" i="2"/>
  <c r="AU65" i="2"/>
  <c r="AU59" i="2"/>
  <c r="AU77" i="2"/>
  <c r="AU83" i="2"/>
  <c r="AU82" i="2"/>
  <c r="AU76" i="2"/>
  <c r="AU81" i="2"/>
  <c r="AU75" i="2"/>
  <c r="AU68" i="2"/>
  <c r="AU66" i="2"/>
  <c r="AU58" i="2"/>
  <c r="AU64" i="2"/>
  <c r="AU63" i="2"/>
  <c r="AU62" i="2"/>
  <c r="AU61" i="2"/>
  <c r="AU56" i="2"/>
  <c r="AU60" i="2"/>
  <c r="AU49" i="2"/>
  <c r="AU52" i="2"/>
  <c r="AU57" i="2"/>
  <c r="AU48" i="2"/>
  <c r="AU55" i="2"/>
  <c r="AU51" i="2"/>
  <c r="AU53" i="2"/>
  <c r="AU50" i="2"/>
  <c r="AU47" i="2"/>
  <c r="AU45" i="2"/>
  <c r="AU44" i="2"/>
  <c r="AU41" i="2"/>
  <c r="AU33" i="2"/>
  <c r="AU32" i="2"/>
  <c r="AU31" i="2"/>
  <c r="AU26" i="2"/>
  <c r="AU25" i="2"/>
  <c r="AU40" i="2"/>
  <c r="AU39" i="2"/>
  <c r="AU37" i="2"/>
  <c r="AU36" i="2"/>
  <c r="AU34" i="2"/>
  <c r="AU29" i="2"/>
  <c r="AU20" i="2"/>
  <c r="AU28" i="2"/>
  <c r="AU17" i="2"/>
  <c r="AU27" i="2"/>
  <c r="AU23" i="2"/>
  <c r="AU21" i="2"/>
  <c r="AU22" i="2"/>
  <c r="AU19" i="2"/>
  <c r="AU15" i="2"/>
  <c r="AU18" i="2"/>
  <c r="AU14" i="2"/>
  <c r="AU13" i="2"/>
  <c r="AU11" i="2"/>
  <c r="AU12" i="2"/>
  <c r="AU10" i="2"/>
  <c r="AU6" i="2"/>
  <c r="AT111" i="2" s="1"/>
  <c r="A57" i="4"/>
  <c r="A56" i="4"/>
  <c r="A55" i="4"/>
  <c r="F90" i="4"/>
  <c r="F99" i="4"/>
  <c r="F80" i="4"/>
  <c r="F114" i="4"/>
  <c r="F115" i="4"/>
  <c r="F116" i="4"/>
  <c r="F117" i="4"/>
  <c r="F118" i="4"/>
  <c r="F27" i="4"/>
  <c r="A27" i="4"/>
  <c r="A28" i="4"/>
  <c r="A29" i="4"/>
  <c r="A30" i="4"/>
  <c r="A31" i="4"/>
  <c r="A32" i="4"/>
  <c r="A33" i="4"/>
  <c r="A34" i="4"/>
  <c r="A35" i="4"/>
  <c r="A36" i="4"/>
  <c r="A38" i="4"/>
  <c r="A39" i="4"/>
  <c r="A40" i="4"/>
  <c r="A41" i="4"/>
  <c r="A42" i="4"/>
  <c r="A43" i="4"/>
  <c r="A44" i="4"/>
  <c r="A46" i="4"/>
  <c r="A47" i="4"/>
  <c r="A48" i="4"/>
  <c r="A49" i="4"/>
  <c r="A50" i="4"/>
  <c r="A51" i="4"/>
  <c r="A52" i="4"/>
  <c r="A53" i="4"/>
  <c r="A45" i="4"/>
  <c r="A21" i="4"/>
  <c r="A37" i="4"/>
  <c r="A54" i="4"/>
  <c r="F64" i="4"/>
  <c r="K58" i="2"/>
  <c r="AA58" i="2"/>
  <c r="AE58" i="2"/>
  <c r="AI58" i="2"/>
  <c r="AM58" i="2"/>
  <c r="AQ58" i="2"/>
  <c r="K81" i="2"/>
  <c r="O81" i="2"/>
  <c r="AA81" i="2"/>
  <c r="AE81" i="2"/>
  <c r="AI81" i="2"/>
  <c r="AM81" i="2"/>
  <c r="AQ81" i="2"/>
  <c r="K82" i="2"/>
  <c r="O82" i="2"/>
  <c r="AA82" i="2"/>
  <c r="E82" i="2" s="1"/>
  <c r="AE82" i="2"/>
  <c r="AI82" i="2"/>
  <c r="AM82" i="2"/>
  <c r="AQ82" i="2"/>
  <c r="K83" i="2"/>
  <c r="O83" i="2"/>
  <c r="AA83" i="2"/>
  <c r="AE83" i="2"/>
  <c r="AI83" i="2"/>
  <c r="AM83" i="2"/>
  <c r="AQ83" i="2"/>
  <c r="K103" i="2"/>
  <c r="O103" i="2"/>
  <c r="AA103" i="2"/>
  <c r="AE103" i="2"/>
  <c r="AI103" i="2"/>
  <c r="AM103" i="2"/>
  <c r="AQ103" i="2"/>
  <c r="K104" i="2"/>
  <c r="O104" i="2"/>
  <c r="AA104" i="2"/>
  <c r="AE104" i="2"/>
  <c r="AI104" i="2"/>
  <c r="AM104" i="2"/>
  <c r="AQ104" i="2"/>
  <c r="K105" i="2"/>
  <c r="O105" i="2"/>
  <c r="AA105" i="2"/>
  <c r="AE105" i="2"/>
  <c r="AI105" i="2"/>
  <c r="AM105" i="2"/>
  <c r="AQ105" i="2"/>
  <c r="K106" i="2"/>
  <c r="O106" i="2"/>
  <c r="AA106" i="2"/>
  <c r="AE106" i="2"/>
  <c r="AI106" i="2"/>
  <c r="AM106" i="2"/>
  <c r="AQ106" i="2"/>
  <c r="K108" i="2"/>
  <c r="O108" i="2"/>
  <c r="AA108" i="2"/>
  <c r="AE108" i="2"/>
  <c r="AI108" i="2"/>
  <c r="AM108" i="2"/>
  <c r="AQ108" i="2"/>
  <c r="K109" i="2"/>
  <c r="O109" i="2"/>
  <c r="AA109" i="2"/>
  <c r="AE109" i="2"/>
  <c r="AI109" i="2"/>
  <c r="AM109" i="2"/>
  <c r="AQ109" i="2"/>
  <c r="K69" i="2"/>
  <c r="O69" i="2"/>
  <c r="AA69" i="2"/>
  <c r="AE69" i="2"/>
  <c r="AI69" i="2"/>
  <c r="AM69" i="2"/>
  <c r="AQ69" i="2"/>
  <c r="K70" i="2"/>
  <c r="O70" i="2"/>
  <c r="AA70" i="2"/>
  <c r="AE70" i="2"/>
  <c r="AI70" i="2"/>
  <c r="AM70" i="2"/>
  <c r="AQ70" i="2"/>
  <c r="K71" i="2"/>
  <c r="O71" i="2"/>
  <c r="AA71" i="2"/>
  <c r="AE71" i="2"/>
  <c r="AI71" i="2"/>
  <c r="AM71" i="2"/>
  <c r="AQ71" i="2"/>
  <c r="K72" i="2"/>
  <c r="O72" i="2"/>
  <c r="AA72" i="2"/>
  <c r="AE72" i="2"/>
  <c r="AI72" i="2"/>
  <c r="AM72" i="2"/>
  <c r="AQ72" i="2"/>
  <c r="K36" i="2"/>
  <c r="AA36" i="2"/>
  <c r="AE36" i="2"/>
  <c r="AI36" i="2"/>
  <c r="AM36" i="2"/>
  <c r="AQ36" i="2"/>
  <c r="K37" i="2"/>
  <c r="AA37" i="2"/>
  <c r="AE37" i="2"/>
  <c r="AI37" i="2"/>
  <c r="AM37" i="2"/>
  <c r="AQ37" i="2"/>
  <c r="K39" i="2"/>
  <c r="AA39" i="2"/>
  <c r="AE39" i="2"/>
  <c r="AI39" i="2"/>
  <c r="AM39" i="2"/>
  <c r="AQ39" i="2"/>
  <c r="K31" i="2"/>
  <c r="AA31" i="2"/>
  <c r="AE31" i="2"/>
  <c r="AI31" i="2"/>
  <c r="AM31" i="2"/>
  <c r="AQ31" i="2"/>
  <c r="K32" i="2"/>
  <c r="AA32" i="2"/>
  <c r="AE32" i="2"/>
  <c r="AI32" i="2"/>
  <c r="AM32" i="2"/>
  <c r="AQ32" i="2"/>
  <c r="K33" i="2"/>
  <c r="AA33" i="2"/>
  <c r="AE33" i="2"/>
  <c r="AI33" i="2"/>
  <c r="AM33" i="2"/>
  <c r="AQ33" i="2"/>
  <c r="K41" i="2"/>
  <c r="D41" i="2" s="1"/>
  <c r="AA41" i="2"/>
  <c r="AE41" i="2"/>
  <c r="AI41" i="2"/>
  <c r="AM41" i="2"/>
  <c r="AQ41" i="2"/>
  <c r="K22" i="2"/>
  <c r="AA22" i="2"/>
  <c r="AE22" i="2"/>
  <c r="AI22" i="2"/>
  <c r="AM22" i="2"/>
  <c r="AQ22" i="2"/>
  <c r="AT98" i="2" l="1"/>
  <c r="AT90" i="2"/>
  <c r="E41" i="2"/>
  <c r="E108" i="2"/>
  <c r="E72" i="2"/>
  <c r="E109" i="2"/>
  <c r="E106" i="2"/>
  <c r="E81" i="2"/>
  <c r="E71" i="2"/>
  <c r="E105" i="2"/>
  <c r="E58" i="2"/>
  <c r="E70" i="2"/>
  <c r="E104" i="2"/>
  <c r="E69" i="2"/>
  <c r="E103" i="2"/>
  <c r="E83" i="2"/>
  <c r="AT97" i="2"/>
  <c r="AT88" i="2"/>
  <c r="AT18" i="2"/>
  <c r="AT96" i="2"/>
  <c r="AT87" i="2"/>
  <c r="AT86" i="2"/>
  <c r="AT95" i="2"/>
  <c r="AT74" i="2"/>
  <c r="AT11" i="2"/>
  <c r="AT107" i="2"/>
  <c r="AT94" i="2"/>
  <c r="AT101" i="2"/>
  <c r="AT93" i="2"/>
  <c r="E32" i="2"/>
  <c r="E31" i="2"/>
  <c r="E39" i="2"/>
  <c r="E37" i="2"/>
  <c r="E36" i="2"/>
  <c r="E33" i="2"/>
  <c r="E22" i="2"/>
  <c r="AX92" i="2"/>
  <c r="AX102" i="2"/>
  <c r="AX105" i="2"/>
  <c r="AX109" i="2"/>
  <c r="AX70" i="2"/>
  <c r="AX73" i="2"/>
  <c r="AX93" i="2"/>
  <c r="AX101" i="2"/>
  <c r="AX31" i="2"/>
  <c r="AX35" i="2"/>
  <c r="AX94" i="2"/>
  <c r="AX107" i="2"/>
  <c r="AX90" i="2"/>
  <c r="AX15" i="2"/>
  <c r="AX20" i="2"/>
  <c r="AX44" i="2"/>
  <c r="AX55" i="2"/>
  <c r="AX52" i="2"/>
  <c r="AX60" i="2"/>
  <c r="AX62" i="2"/>
  <c r="AX46" i="2"/>
  <c r="AY46" i="2" s="1"/>
  <c r="AX83" i="2"/>
  <c r="AX78" i="2"/>
  <c r="AX67" i="2"/>
  <c r="AX12" i="2"/>
  <c r="AX14" i="2"/>
  <c r="AX16" i="2"/>
  <c r="AY16" i="2" s="1"/>
  <c r="AX21" i="2"/>
  <c r="AX17" i="2"/>
  <c r="AX29" i="2"/>
  <c r="AX37" i="2"/>
  <c r="AX24" i="2"/>
  <c r="AX38" i="2"/>
  <c r="AX45" i="2"/>
  <c r="AX53" i="2"/>
  <c r="AX48" i="2"/>
  <c r="AX54" i="2"/>
  <c r="AY54" i="2" s="1"/>
  <c r="AX56" i="2"/>
  <c r="AX63" i="2"/>
  <c r="AX58" i="2"/>
  <c r="AX68" i="2"/>
  <c r="AX76" i="2"/>
  <c r="AX77" i="2"/>
  <c r="AX65" i="2"/>
  <c r="AX80" i="2"/>
  <c r="AX89" i="2"/>
  <c r="AX99" i="2"/>
  <c r="AX103" i="2"/>
  <c r="AX106" i="2"/>
  <c r="AX110" i="2"/>
  <c r="AX71" i="2"/>
  <c r="AX74" i="2"/>
  <c r="AX95" i="2"/>
  <c r="AX86" i="2"/>
  <c r="AX33" i="2"/>
  <c r="AX10" i="2"/>
  <c r="AX36" i="2"/>
  <c r="AX81" i="2"/>
  <c r="AX25" i="2"/>
  <c r="AX32" i="2"/>
  <c r="AX30" i="2"/>
  <c r="AX87" i="2"/>
  <c r="AX96" i="2"/>
  <c r="AX111" i="2"/>
  <c r="AX26" i="2"/>
  <c r="AX98" i="2"/>
  <c r="AX13" i="2"/>
  <c r="AY13" i="2" s="1"/>
  <c r="AX22" i="2"/>
  <c r="AX27" i="2"/>
  <c r="AX40" i="2"/>
  <c r="AX50" i="2"/>
  <c r="AY50" i="2" s="1"/>
  <c r="AX79" i="2"/>
  <c r="AX11" i="2"/>
  <c r="AX18" i="2"/>
  <c r="AX19" i="2"/>
  <c r="AX23" i="2"/>
  <c r="AX28" i="2"/>
  <c r="AX34" i="2"/>
  <c r="AX39" i="2"/>
  <c r="AX41" i="2"/>
  <c r="AX47" i="2"/>
  <c r="AX51" i="2"/>
  <c r="AX57" i="2"/>
  <c r="AX49" i="2"/>
  <c r="AY49" i="2" s="1"/>
  <c r="AX61" i="2"/>
  <c r="AX64" i="2"/>
  <c r="AX66" i="2"/>
  <c r="AX75" i="2"/>
  <c r="AX82" i="2"/>
  <c r="AX59" i="2"/>
  <c r="AX84" i="2"/>
  <c r="AX85" i="2"/>
  <c r="AX91" i="2"/>
  <c r="AX100" i="2"/>
  <c r="AX104" i="2"/>
  <c r="AX108" i="2"/>
  <c r="AX69" i="2"/>
  <c r="AX72" i="2"/>
  <c r="AX88" i="2"/>
  <c r="AT32" i="2"/>
  <c r="AT31" i="2"/>
  <c r="AT33" i="2"/>
  <c r="AT38" i="2"/>
  <c r="AT25" i="2"/>
  <c r="AT35" i="2"/>
  <c r="AT24" i="2"/>
  <c r="AT30" i="2"/>
  <c r="AT26" i="2"/>
  <c r="AT72" i="2"/>
  <c r="AT10" i="2"/>
  <c r="AT13" i="2"/>
  <c r="AT15" i="2"/>
  <c r="AT22" i="2"/>
  <c r="AT27" i="2"/>
  <c r="AT20" i="2"/>
  <c r="AT36" i="2"/>
  <c r="AT40" i="2"/>
  <c r="AT41" i="2"/>
  <c r="AT47" i="2"/>
  <c r="AT51" i="2"/>
  <c r="AT57" i="2"/>
  <c r="AT49" i="2"/>
  <c r="AT61" i="2"/>
  <c r="AT64" i="2"/>
  <c r="AT66" i="2"/>
  <c r="AT75" i="2"/>
  <c r="AT82" i="2"/>
  <c r="AT59" i="2"/>
  <c r="AT84" i="2"/>
  <c r="AT85" i="2"/>
  <c r="AT91" i="2"/>
  <c r="AT100" i="2"/>
  <c r="AT104" i="2"/>
  <c r="AT108" i="2"/>
  <c r="AT69" i="2"/>
  <c r="AT12" i="2"/>
  <c r="AT14" i="2"/>
  <c r="AT16" i="2"/>
  <c r="AU16" i="2" s="1"/>
  <c r="AT21" i="2"/>
  <c r="AT17" i="2"/>
  <c r="AT29" i="2"/>
  <c r="AT37" i="2"/>
  <c r="AT44" i="2"/>
  <c r="AT50" i="2"/>
  <c r="AT55" i="2"/>
  <c r="AT52" i="2"/>
  <c r="AT60" i="2"/>
  <c r="AT62" i="2"/>
  <c r="AT46" i="2"/>
  <c r="AU46" i="2" s="1"/>
  <c r="AT81" i="2"/>
  <c r="AT83" i="2"/>
  <c r="AT78" i="2"/>
  <c r="AU78" i="2" s="1"/>
  <c r="AT79" i="2"/>
  <c r="AT67" i="2"/>
  <c r="AT92" i="2"/>
  <c r="AT102" i="2"/>
  <c r="AT105" i="2"/>
  <c r="AT109" i="2"/>
  <c r="AT70" i="2"/>
  <c r="AT73" i="2"/>
  <c r="AT19" i="2"/>
  <c r="AT23" i="2"/>
  <c r="AT28" i="2"/>
  <c r="AT34" i="2"/>
  <c r="AT39" i="2"/>
  <c r="AT45" i="2"/>
  <c r="AT53" i="2"/>
  <c r="AT48" i="2"/>
  <c r="AT54" i="2"/>
  <c r="AU54" i="2" s="1"/>
  <c r="AT56" i="2"/>
  <c r="AT63" i="2"/>
  <c r="AT58" i="2"/>
  <c r="AT68" i="2"/>
  <c r="AT76" i="2"/>
  <c r="AT77" i="2"/>
  <c r="AT65" i="2"/>
  <c r="AT80" i="2"/>
  <c r="AT89" i="2"/>
  <c r="AT99" i="2"/>
  <c r="AT103" i="2"/>
  <c r="AT106" i="2"/>
  <c r="AT110" i="2"/>
  <c r="AT71" i="2"/>
  <c r="AQ6" i="2" l="1"/>
  <c r="AM6" i="2"/>
  <c r="AI6" i="2"/>
  <c r="AH73" i="2" s="1"/>
  <c r="AE6" i="2"/>
  <c r="AA6" i="2"/>
  <c r="W6" i="2"/>
  <c r="S6" i="2"/>
  <c r="O6" i="2"/>
  <c r="K6" i="2"/>
  <c r="S7" i="6"/>
  <c r="T7" i="6" s="1"/>
  <c r="S8" i="6"/>
  <c r="S9" i="6"/>
  <c r="T9" i="6" s="1"/>
  <c r="S10" i="6"/>
  <c r="T10" i="6" s="1"/>
  <c r="S11" i="6"/>
  <c r="T11" i="6" s="1"/>
  <c r="S12" i="6"/>
  <c r="S13" i="6"/>
  <c r="T13" i="6" s="1"/>
  <c r="S24" i="6"/>
  <c r="S14" i="6"/>
  <c r="S15" i="6"/>
  <c r="S16" i="6"/>
  <c r="S17" i="6"/>
  <c r="S18" i="6"/>
  <c r="S20" i="6"/>
  <c r="S19" i="6"/>
  <c r="T19" i="6" s="1"/>
  <c r="S21" i="6"/>
  <c r="S33" i="6"/>
  <c r="S22" i="6"/>
  <c r="S26" i="6"/>
  <c r="S25" i="6"/>
  <c r="T25" i="6" s="1"/>
  <c r="S28" i="6"/>
  <c r="S29" i="6"/>
  <c r="S30" i="6"/>
  <c r="S27" i="6"/>
  <c r="T27" i="6" s="1"/>
  <c r="S31" i="6"/>
  <c r="S32" i="6"/>
  <c r="S23" i="6"/>
  <c r="S34" i="6"/>
  <c r="S35" i="6"/>
  <c r="S36" i="6"/>
  <c r="S37" i="6"/>
  <c r="S38" i="6"/>
  <c r="S39" i="6"/>
  <c r="S40" i="6"/>
  <c r="G12" i="8"/>
  <c r="G7" i="6"/>
  <c r="G8" i="6"/>
  <c r="G9" i="6"/>
  <c r="G10" i="6"/>
  <c r="G11" i="6"/>
  <c r="G12" i="6"/>
  <c r="G13" i="6"/>
  <c r="G24" i="6"/>
  <c r="G14" i="6"/>
  <c r="H14" i="6" s="1"/>
  <c r="G15" i="6"/>
  <c r="G16" i="6"/>
  <c r="G17" i="6"/>
  <c r="H17" i="6" s="1"/>
  <c r="G18" i="6"/>
  <c r="G20" i="6"/>
  <c r="G19" i="6"/>
  <c r="G21" i="6"/>
  <c r="G33" i="6"/>
  <c r="G22" i="6"/>
  <c r="G26" i="6"/>
  <c r="G25" i="6"/>
  <c r="G28" i="6"/>
  <c r="H28" i="6" s="1"/>
  <c r="G29" i="6"/>
  <c r="G30" i="6"/>
  <c r="G27" i="6"/>
  <c r="G31" i="6"/>
  <c r="G32" i="6"/>
  <c r="G23" i="6"/>
  <c r="G34" i="6"/>
  <c r="G35" i="6"/>
  <c r="G36" i="6"/>
  <c r="G37" i="6"/>
  <c r="G38" i="6"/>
  <c r="G39" i="6"/>
  <c r="G40" i="6"/>
  <c r="K62" i="2"/>
  <c r="AA62" i="2"/>
  <c r="AE62" i="2"/>
  <c r="AI62" i="2"/>
  <c r="AM62" i="2"/>
  <c r="AQ62" i="2"/>
  <c r="K63" i="2"/>
  <c r="AA63" i="2"/>
  <c r="AE63" i="2"/>
  <c r="AI63" i="2"/>
  <c r="AM63" i="2"/>
  <c r="AQ63" i="2"/>
  <c r="K64" i="2"/>
  <c r="AA64" i="2"/>
  <c r="AE64" i="2"/>
  <c r="AI64" i="2"/>
  <c r="AM64" i="2"/>
  <c r="AQ64" i="2"/>
  <c r="K89" i="2"/>
  <c r="AA89" i="2"/>
  <c r="AE89" i="2"/>
  <c r="AI89" i="2"/>
  <c r="AM89" i="2"/>
  <c r="AQ89" i="2"/>
  <c r="K102" i="2"/>
  <c r="AA102" i="2"/>
  <c r="AE102" i="2"/>
  <c r="AI102" i="2"/>
  <c r="AM102" i="2"/>
  <c r="AQ102" i="2"/>
  <c r="K99" i="2"/>
  <c r="AA99" i="2"/>
  <c r="AE99" i="2"/>
  <c r="AI99" i="2"/>
  <c r="AM99" i="2"/>
  <c r="AQ99" i="2"/>
  <c r="K100" i="2"/>
  <c r="AA100" i="2"/>
  <c r="AE100" i="2"/>
  <c r="AI100" i="2"/>
  <c r="AM100" i="2"/>
  <c r="AQ100" i="2"/>
  <c r="K65" i="2"/>
  <c r="AA65" i="2"/>
  <c r="AE65" i="2"/>
  <c r="AI65" i="2"/>
  <c r="AM65" i="2"/>
  <c r="AQ65" i="2"/>
  <c r="K84" i="2"/>
  <c r="AA84" i="2"/>
  <c r="AE84" i="2"/>
  <c r="AI84" i="2"/>
  <c r="AM84" i="2"/>
  <c r="AQ84" i="2"/>
  <c r="K110" i="2"/>
  <c r="AA110" i="2"/>
  <c r="AE110" i="2"/>
  <c r="AI110" i="2"/>
  <c r="AM110" i="2"/>
  <c r="AQ110" i="2"/>
  <c r="K73" i="2"/>
  <c r="AA73" i="2"/>
  <c r="AE73" i="2"/>
  <c r="AI73" i="2"/>
  <c r="AM73" i="2"/>
  <c r="AQ73" i="2"/>
  <c r="F73" i="4"/>
  <c r="H26" i="6"/>
  <c r="K26" i="6"/>
  <c r="L26" i="6"/>
  <c r="O26" i="6"/>
  <c r="P26" i="6"/>
  <c r="T26" i="6"/>
  <c r="H25" i="6"/>
  <c r="K25" i="6"/>
  <c r="L25" i="6"/>
  <c r="O25" i="6"/>
  <c r="P25" i="6"/>
  <c r="K28" i="6"/>
  <c r="L28" i="6"/>
  <c r="O28" i="6"/>
  <c r="P28" i="6"/>
  <c r="T28" i="6"/>
  <c r="H29" i="6"/>
  <c r="K29" i="6"/>
  <c r="L29" i="6" s="1"/>
  <c r="O29" i="6"/>
  <c r="P29" i="6"/>
  <c r="T29" i="6"/>
  <c r="H30" i="6"/>
  <c r="K30" i="6"/>
  <c r="L30" i="6" s="1"/>
  <c r="O30" i="6"/>
  <c r="P30" i="6"/>
  <c r="T30" i="6"/>
  <c r="H27" i="6"/>
  <c r="K27" i="6"/>
  <c r="L27" i="6"/>
  <c r="O27" i="6"/>
  <c r="P27" i="6"/>
  <c r="H31" i="6"/>
  <c r="K31" i="6"/>
  <c r="L31" i="6"/>
  <c r="O31" i="6"/>
  <c r="P31" i="6"/>
  <c r="T31" i="6"/>
  <c r="H32" i="6"/>
  <c r="K32" i="6"/>
  <c r="L32" i="6"/>
  <c r="O32" i="6"/>
  <c r="P32" i="6" s="1"/>
  <c r="T32" i="6"/>
  <c r="H23" i="6"/>
  <c r="K23" i="6"/>
  <c r="L23" i="6"/>
  <c r="O23" i="6"/>
  <c r="P23" i="6"/>
  <c r="T23" i="6"/>
  <c r="H34" i="6"/>
  <c r="K34" i="6"/>
  <c r="L34" i="6"/>
  <c r="O34" i="6"/>
  <c r="P34" i="6"/>
  <c r="T34" i="6"/>
  <c r="H35" i="6"/>
  <c r="K35" i="6"/>
  <c r="L35" i="6"/>
  <c r="O35" i="6"/>
  <c r="P35" i="6"/>
  <c r="T35" i="6"/>
  <c r="H36" i="6"/>
  <c r="T36" i="6"/>
  <c r="K36" i="6"/>
  <c r="L36" i="6"/>
  <c r="O36" i="6"/>
  <c r="P36" i="6"/>
  <c r="H37" i="6"/>
  <c r="T37" i="6"/>
  <c r="K37" i="6"/>
  <c r="L37" i="6"/>
  <c r="O37" i="6"/>
  <c r="P37" i="6"/>
  <c r="H38" i="6"/>
  <c r="T38" i="6"/>
  <c r="K38" i="6"/>
  <c r="L38" i="6"/>
  <c r="O38" i="6"/>
  <c r="P38" i="6"/>
  <c r="H39" i="6"/>
  <c r="K39" i="6"/>
  <c r="L39" i="6"/>
  <c r="O39" i="6"/>
  <c r="P39" i="6"/>
  <c r="T39" i="6"/>
  <c r="H40" i="6"/>
  <c r="K40" i="6"/>
  <c r="L40" i="6"/>
  <c r="O40" i="6"/>
  <c r="P40" i="6"/>
  <c r="T40" i="6"/>
  <c r="T14" i="9"/>
  <c r="T9" i="9"/>
  <c r="T13" i="9"/>
  <c r="T12" i="9"/>
  <c r="AB12" i="9"/>
  <c r="AA12" i="9"/>
  <c r="W12" i="9"/>
  <c r="X12" i="9" s="1"/>
  <c r="S12" i="9"/>
  <c r="P12" i="9"/>
  <c r="O12" i="9"/>
  <c r="L12" i="9"/>
  <c r="K12" i="9"/>
  <c r="AB13" i="9"/>
  <c r="AA13" i="9"/>
  <c r="W13" i="9"/>
  <c r="X13" i="9" s="1"/>
  <c r="S13" i="9"/>
  <c r="P13" i="9"/>
  <c r="O13" i="9"/>
  <c r="L13" i="9"/>
  <c r="K13" i="9"/>
  <c r="AA9" i="9"/>
  <c r="AB9" i="9" s="1"/>
  <c r="X9" i="9"/>
  <c r="W9" i="9"/>
  <c r="S9" i="9"/>
  <c r="P9" i="9"/>
  <c r="O9" i="9"/>
  <c r="K9" i="9"/>
  <c r="L9" i="9" s="1"/>
  <c r="AB10" i="9"/>
  <c r="AA10" i="9"/>
  <c r="W10" i="9"/>
  <c r="X10" i="9" s="1"/>
  <c r="S10" i="9"/>
  <c r="T10" i="9" s="1"/>
  <c r="O10" i="9"/>
  <c r="P10" i="9" s="1"/>
  <c r="L10" i="9"/>
  <c r="K10" i="9"/>
  <c r="AB14" i="9"/>
  <c r="AA14" i="9"/>
  <c r="X14" i="9"/>
  <c r="W14" i="9"/>
  <c r="S14" i="9"/>
  <c r="O14" i="9"/>
  <c r="P14" i="9"/>
  <c r="L14" i="9"/>
  <c r="K14" i="9"/>
  <c r="AB8" i="9"/>
  <c r="AA8" i="9"/>
  <c r="X8" i="9"/>
  <c r="W8" i="9"/>
  <c r="S8" i="9"/>
  <c r="T8" i="9" s="1"/>
  <c r="O8" i="9"/>
  <c r="P8" i="9" s="1"/>
  <c r="L8" i="9"/>
  <c r="K8" i="9"/>
  <c r="AB11" i="9"/>
  <c r="AA11" i="9"/>
  <c r="X11" i="9"/>
  <c r="W11" i="9"/>
  <c r="S11" i="9"/>
  <c r="T11" i="9" s="1"/>
  <c r="O11" i="9"/>
  <c r="P11" i="9" s="1"/>
  <c r="L11" i="9"/>
  <c r="K11" i="9"/>
  <c r="H12" i="9"/>
  <c r="G12" i="9"/>
  <c r="G13" i="9"/>
  <c r="H13" i="9"/>
  <c r="G9" i="9"/>
  <c r="H9" i="9"/>
  <c r="H10" i="9"/>
  <c r="G10" i="9"/>
  <c r="G14" i="9"/>
  <c r="H14" i="9"/>
  <c r="C14" i="9" s="1"/>
  <c r="G8" i="9"/>
  <c r="H8" i="9" s="1"/>
  <c r="H11" i="9"/>
  <c r="G11" i="9"/>
  <c r="G30" i="8"/>
  <c r="H30" i="8"/>
  <c r="K30" i="8"/>
  <c r="L30" i="8" s="1"/>
  <c r="O30" i="8"/>
  <c r="P30" i="8"/>
  <c r="S30" i="8"/>
  <c r="T30" i="8"/>
  <c r="G31" i="8"/>
  <c r="H31" i="8"/>
  <c r="K31" i="8"/>
  <c r="L31" i="8" s="1"/>
  <c r="O31" i="8"/>
  <c r="P31" i="8"/>
  <c r="S31" i="8"/>
  <c r="T31" i="8"/>
  <c r="G34" i="8"/>
  <c r="H34" i="8"/>
  <c r="K34" i="8"/>
  <c r="L34" i="8" s="1"/>
  <c r="O34" i="8"/>
  <c r="P34" i="8"/>
  <c r="S34" i="8"/>
  <c r="T34" i="8"/>
  <c r="G17" i="8"/>
  <c r="H17" i="8"/>
  <c r="K17" i="8"/>
  <c r="L17" i="8" s="1"/>
  <c r="O17" i="8"/>
  <c r="P17" i="8" s="1"/>
  <c r="S17" i="8"/>
  <c r="T17" i="8" s="1"/>
  <c r="G40" i="8"/>
  <c r="H40" i="8"/>
  <c r="K40" i="8"/>
  <c r="L40" i="8" s="1"/>
  <c r="O40" i="8"/>
  <c r="P40" i="8"/>
  <c r="S40" i="8"/>
  <c r="T40" i="8"/>
  <c r="G41" i="8"/>
  <c r="H41" i="8"/>
  <c r="K41" i="8"/>
  <c r="L41" i="8" s="1"/>
  <c r="O41" i="8"/>
  <c r="P41" i="8"/>
  <c r="S41" i="8"/>
  <c r="T41" i="8"/>
  <c r="G22" i="8"/>
  <c r="H22" i="8"/>
  <c r="K22" i="8"/>
  <c r="L22" i="8"/>
  <c r="O22" i="8"/>
  <c r="P22" i="8" s="1"/>
  <c r="S22" i="8"/>
  <c r="T22" i="8"/>
  <c r="G38" i="8"/>
  <c r="H38" i="8"/>
  <c r="K38" i="8"/>
  <c r="L38" i="8"/>
  <c r="O38" i="8"/>
  <c r="P38" i="8" s="1"/>
  <c r="S38" i="8"/>
  <c r="T38" i="8"/>
  <c r="G39" i="8"/>
  <c r="H39" i="8"/>
  <c r="K39" i="8"/>
  <c r="L39" i="8"/>
  <c r="O39" i="8"/>
  <c r="P39" i="8" s="1"/>
  <c r="S39" i="8"/>
  <c r="T39" i="8"/>
  <c r="G18" i="8"/>
  <c r="H18" i="8"/>
  <c r="K18" i="8"/>
  <c r="L18" i="8"/>
  <c r="O18" i="8"/>
  <c r="P18" i="8"/>
  <c r="S18" i="8"/>
  <c r="T18" i="8" s="1"/>
  <c r="G23" i="8"/>
  <c r="H23" i="8"/>
  <c r="K23" i="8"/>
  <c r="L23" i="8"/>
  <c r="O23" i="8"/>
  <c r="P23" i="8"/>
  <c r="S23" i="8"/>
  <c r="T23" i="8" s="1"/>
  <c r="G29" i="8"/>
  <c r="H29" i="8"/>
  <c r="K29" i="8"/>
  <c r="L29" i="8"/>
  <c r="O29" i="8"/>
  <c r="P29" i="8"/>
  <c r="S29" i="8"/>
  <c r="T29" i="8" s="1"/>
  <c r="G32" i="8"/>
  <c r="H32" i="8"/>
  <c r="K32" i="8"/>
  <c r="L32" i="8"/>
  <c r="O32" i="8"/>
  <c r="P32" i="8"/>
  <c r="S32" i="8"/>
  <c r="T32" i="8" s="1"/>
  <c r="G33" i="8"/>
  <c r="H33" i="8"/>
  <c r="K33" i="8"/>
  <c r="L33" i="8"/>
  <c r="O33" i="8"/>
  <c r="P33" i="8"/>
  <c r="S33" i="8"/>
  <c r="T33" i="8" s="1"/>
  <c r="G42" i="8"/>
  <c r="H42" i="8"/>
  <c r="K42" i="8"/>
  <c r="L42" i="8"/>
  <c r="O42" i="8"/>
  <c r="P42" i="8"/>
  <c r="S42" i="8"/>
  <c r="T42" i="8"/>
  <c r="F91" i="4"/>
  <c r="F89" i="4"/>
  <c r="F10" i="4"/>
  <c r="F37" i="4"/>
  <c r="F5" i="4"/>
  <c r="F2" i="4"/>
  <c r="F43" i="4"/>
  <c r="F55" i="4"/>
  <c r="F33" i="4"/>
  <c r="F87" i="4"/>
  <c r="F102" i="4"/>
  <c r="F18" i="4"/>
  <c r="F3" i="4"/>
  <c r="F52" i="4"/>
  <c r="F106" i="4"/>
  <c r="F83" i="4"/>
  <c r="F94" i="4"/>
  <c r="F40" i="4"/>
  <c r="F35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T28" i="8"/>
  <c r="S28" i="8"/>
  <c r="T27" i="8"/>
  <c r="S27" i="8"/>
  <c r="T26" i="8"/>
  <c r="S26" i="8"/>
  <c r="T25" i="8"/>
  <c r="S25" i="8"/>
  <c r="S10" i="8"/>
  <c r="T10" i="8" s="1"/>
  <c r="T19" i="8"/>
  <c r="S19" i="8"/>
  <c r="T37" i="8"/>
  <c r="S37" i="8"/>
  <c r="T36" i="8"/>
  <c r="S36" i="8"/>
  <c r="S13" i="8"/>
  <c r="T13" i="8" s="1"/>
  <c r="T35" i="8"/>
  <c r="S35" i="8"/>
  <c r="S16" i="8"/>
  <c r="T16" i="8" s="1"/>
  <c r="T12" i="8"/>
  <c r="S12" i="8"/>
  <c r="T24" i="8"/>
  <c r="S24" i="8"/>
  <c r="S11" i="8"/>
  <c r="T11" i="8" s="1"/>
  <c r="T21" i="8"/>
  <c r="S21" i="8"/>
  <c r="T20" i="8"/>
  <c r="S20" i="8"/>
  <c r="S14" i="8"/>
  <c r="T14" i="8" s="1"/>
  <c r="S9" i="8"/>
  <c r="T9" i="8" s="1"/>
  <c r="S15" i="8"/>
  <c r="T15" i="8" s="1"/>
  <c r="S8" i="8"/>
  <c r="T8" i="8" s="1"/>
  <c r="P28" i="8"/>
  <c r="O28" i="8"/>
  <c r="P27" i="8"/>
  <c r="O27" i="8"/>
  <c r="P26" i="8"/>
  <c r="O26" i="8"/>
  <c r="P25" i="8"/>
  <c r="O25" i="8"/>
  <c r="O10" i="8"/>
  <c r="P10" i="8" s="1"/>
  <c r="P19" i="8"/>
  <c r="O19" i="8"/>
  <c r="P37" i="8"/>
  <c r="O37" i="8"/>
  <c r="P36" i="8"/>
  <c r="O36" i="8"/>
  <c r="O13" i="8"/>
  <c r="P13" i="8" s="1"/>
  <c r="P35" i="8"/>
  <c r="O35" i="8"/>
  <c r="O16" i="8"/>
  <c r="P16" i="8" s="1"/>
  <c r="O12" i="8"/>
  <c r="P12" i="8" s="1"/>
  <c r="P24" i="8"/>
  <c r="O24" i="8"/>
  <c r="O11" i="8"/>
  <c r="P11" i="8" s="1"/>
  <c r="P21" i="8"/>
  <c r="O21" i="8"/>
  <c r="P20" i="8"/>
  <c r="O20" i="8"/>
  <c r="O14" i="8"/>
  <c r="P14" i="8" s="1"/>
  <c r="O9" i="8"/>
  <c r="P9" i="8" s="1"/>
  <c r="P15" i="8"/>
  <c r="O15" i="8"/>
  <c r="O8" i="8"/>
  <c r="P8" i="8" s="1"/>
  <c r="K28" i="8"/>
  <c r="L28" i="8" s="1"/>
  <c r="K27" i="8"/>
  <c r="L27" i="8" s="1"/>
  <c r="K26" i="8"/>
  <c r="L26" i="8" s="1"/>
  <c r="K25" i="8"/>
  <c r="L25" i="8" s="1"/>
  <c r="K10" i="8"/>
  <c r="L10" i="8" s="1"/>
  <c r="K19" i="8"/>
  <c r="L19" i="8" s="1"/>
  <c r="L37" i="8"/>
  <c r="K37" i="8"/>
  <c r="L36" i="8"/>
  <c r="K36" i="8"/>
  <c r="K13" i="8"/>
  <c r="L13" i="8" s="1"/>
  <c r="L35" i="8"/>
  <c r="K35" i="8"/>
  <c r="L16" i="8"/>
  <c r="K16" i="8"/>
  <c r="K12" i="8"/>
  <c r="L12" i="8" s="1"/>
  <c r="L24" i="8"/>
  <c r="K24" i="8"/>
  <c r="L11" i="8"/>
  <c r="K11" i="8"/>
  <c r="L21" i="8"/>
  <c r="K21" i="8"/>
  <c r="L20" i="8"/>
  <c r="K20" i="8"/>
  <c r="L14" i="8"/>
  <c r="K14" i="8"/>
  <c r="L9" i="8"/>
  <c r="K9" i="8"/>
  <c r="L15" i="8"/>
  <c r="K15" i="8"/>
  <c r="L8" i="8"/>
  <c r="K8" i="8"/>
  <c r="H28" i="8"/>
  <c r="G28" i="8"/>
  <c r="H27" i="8"/>
  <c r="G27" i="8"/>
  <c r="H26" i="8"/>
  <c r="G26" i="8"/>
  <c r="H25" i="8"/>
  <c r="G25" i="8"/>
  <c r="H10" i="8"/>
  <c r="G10" i="8"/>
  <c r="H19" i="8"/>
  <c r="G19" i="8"/>
  <c r="G37" i="8"/>
  <c r="H37" i="8" s="1"/>
  <c r="G36" i="8"/>
  <c r="H36" i="8" s="1"/>
  <c r="G13" i="8"/>
  <c r="H13" i="8" s="1"/>
  <c r="G35" i="8"/>
  <c r="H35" i="8" s="1"/>
  <c r="G16" i="8"/>
  <c r="H16" i="8" s="1"/>
  <c r="H12" i="8"/>
  <c r="G24" i="8"/>
  <c r="H24" i="8" s="1"/>
  <c r="G11" i="8"/>
  <c r="H11" i="8" s="1"/>
  <c r="G21" i="8"/>
  <c r="H21" i="8" s="1"/>
  <c r="G20" i="8"/>
  <c r="H20" i="8" s="1"/>
  <c r="G14" i="8"/>
  <c r="H14" i="8" s="1"/>
  <c r="G9" i="8"/>
  <c r="H9" i="8" s="1"/>
  <c r="G15" i="8"/>
  <c r="H15" i="8" s="1"/>
  <c r="G8" i="8"/>
  <c r="H8" i="8" s="1"/>
  <c r="K57" i="2"/>
  <c r="AA57" i="2"/>
  <c r="AE57" i="2"/>
  <c r="AI57" i="2"/>
  <c r="AM57" i="2"/>
  <c r="AQ57" i="2"/>
  <c r="AH57" i="2"/>
  <c r="K68" i="2"/>
  <c r="AA68" i="2"/>
  <c r="AE68" i="2"/>
  <c r="AI68" i="2"/>
  <c r="AM68" i="2"/>
  <c r="AQ68" i="2"/>
  <c r="AH68" i="2"/>
  <c r="K60" i="2"/>
  <c r="AA60" i="2"/>
  <c r="AE60" i="2"/>
  <c r="AI60" i="2"/>
  <c r="AM60" i="2"/>
  <c r="AQ60" i="2"/>
  <c r="K61" i="2"/>
  <c r="AA61" i="2"/>
  <c r="AE61" i="2"/>
  <c r="AI61" i="2"/>
  <c r="AM61" i="2"/>
  <c r="AQ61" i="2"/>
  <c r="AH61" i="2"/>
  <c r="K75" i="2"/>
  <c r="AA75" i="2"/>
  <c r="AE75" i="2"/>
  <c r="AI75" i="2"/>
  <c r="AM75" i="2"/>
  <c r="AQ75" i="2"/>
  <c r="K19" i="2"/>
  <c r="AA19" i="2"/>
  <c r="AE19" i="2"/>
  <c r="AI19" i="2"/>
  <c r="AM19" i="2"/>
  <c r="AQ19" i="2"/>
  <c r="K34" i="2"/>
  <c r="AA34" i="2"/>
  <c r="AE34" i="2"/>
  <c r="AH34" i="2"/>
  <c r="AI34" i="2"/>
  <c r="AM34" i="2"/>
  <c r="AQ34" i="2"/>
  <c r="K28" i="2"/>
  <c r="AA28" i="2"/>
  <c r="AE28" i="2"/>
  <c r="AI28" i="2"/>
  <c r="AM28" i="2"/>
  <c r="AQ28" i="2"/>
  <c r="K40" i="2"/>
  <c r="AA40" i="2"/>
  <c r="AE40" i="2"/>
  <c r="AI40" i="2"/>
  <c r="AM40" i="2"/>
  <c r="AQ40" i="2"/>
  <c r="AH40" i="2"/>
  <c r="K18" i="2"/>
  <c r="AA18" i="2"/>
  <c r="AE18" i="2"/>
  <c r="AH18" i="2"/>
  <c r="AI18" i="2"/>
  <c r="AM18" i="2"/>
  <c r="AQ18" i="2"/>
  <c r="K27" i="2"/>
  <c r="AA27" i="2"/>
  <c r="AE27" i="2"/>
  <c r="AI27" i="2"/>
  <c r="AM27" i="2"/>
  <c r="AQ27" i="2"/>
  <c r="AH27" i="2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A18" i="4"/>
  <c r="A3" i="4"/>
  <c r="AF25" i="7"/>
  <c r="AE25" i="7"/>
  <c r="AB25" i="7"/>
  <c r="AA25" i="7"/>
  <c r="AF24" i="7"/>
  <c r="AE24" i="7"/>
  <c r="AB24" i="7"/>
  <c r="AA24" i="7"/>
  <c r="AF23" i="7"/>
  <c r="AE23" i="7"/>
  <c r="AB23" i="7"/>
  <c r="AA23" i="7"/>
  <c r="AF22" i="7"/>
  <c r="AE22" i="7"/>
  <c r="AB22" i="7"/>
  <c r="AA22" i="7"/>
  <c r="AF21" i="7"/>
  <c r="AE21" i="7"/>
  <c r="AB21" i="7"/>
  <c r="AA21" i="7"/>
  <c r="AF20" i="7"/>
  <c r="AE20" i="7"/>
  <c r="AB20" i="7"/>
  <c r="AA20" i="7"/>
  <c r="AF19" i="7"/>
  <c r="AE19" i="7"/>
  <c r="AB19" i="7"/>
  <c r="AA19" i="7"/>
  <c r="AF18" i="7"/>
  <c r="AE18" i="7"/>
  <c r="AB18" i="7"/>
  <c r="AA18" i="7"/>
  <c r="AE16" i="7"/>
  <c r="AF16" i="7" s="1"/>
  <c r="AB16" i="7"/>
  <c r="AA16" i="7"/>
  <c r="AE14" i="7"/>
  <c r="AF14" i="7"/>
  <c r="AB14" i="7"/>
  <c r="AA14" i="7"/>
  <c r="AE12" i="7"/>
  <c r="AF12" i="7" s="1"/>
  <c r="AB12" i="7"/>
  <c r="AA12" i="7"/>
  <c r="AE9" i="7"/>
  <c r="AF9" i="7"/>
  <c r="AB9" i="7"/>
  <c r="AA9" i="7"/>
  <c r="AE10" i="7"/>
  <c r="AF10" i="7" s="1"/>
  <c r="AB10" i="7"/>
  <c r="AA10" i="7"/>
  <c r="AE17" i="7"/>
  <c r="AF17" i="7" s="1"/>
  <c r="AB17" i="7"/>
  <c r="AA17" i="7"/>
  <c r="AE8" i="7"/>
  <c r="AF8" i="7" s="1"/>
  <c r="AA8" i="7"/>
  <c r="AB8" i="7"/>
  <c r="AE11" i="7"/>
  <c r="AF11" i="7"/>
  <c r="AB11" i="7"/>
  <c r="AA11" i="7"/>
  <c r="AE7" i="7"/>
  <c r="AF7" i="7" s="1"/>
  <c r="AB7" i="7"/>
  <c r="AA7" i="7"/>
  <c r="AE15" i="7"/>
  <c r="AF15" i="7"/>
  <c r="AB15" i="7"/>
  <c r="AA15" i="7"/>
  <c r="AE6" i="7"/>
  <c r="AF6" i="7" s="1"/>
  <c r="AA6" i="7"/>
  <c r="AB6" i="7"/>
  <c r="AE13" i="7"/>
  <c r="AF13" i="7"/>
  <c r="AB13" i="7"/>
  <c r="AA13" i="7"/>
  <c r="T24" i="6"/>
  <c r="T15" i="6"/>
  <c r="T16" i="6"/>
  <c r="T17" i="6"/>
  <c r="T18" i="6"/>
  <c r="T20" i="6"/>
  <c r="T21" i="6"/>
  <c r="T33" i="6"/>
  <c r="X25" i="7"/>
  <c r="W25" i="7"/>
  <c r="T25" i="7"/>
  <c r="S25" i="7"/>
  <c r="O25" i="7"/>
  <c r="P25" i="7"/>
  <c r="C25" i="7" s="1"/>
  <c r="X24" i="7"/>
  <c r="W24" i="7"/>
  <c r="T24" i="7"/>
  <c r="S24" i="7"/>
  <c r="P24" i="7"/>
  <c r="O24" i="7"/>
  <c r="K24" i="7"/>
  <c r="L24" i="7"/>
  <c r="H24" i="7"/>
  <c r="C24" i="7" s="1"/>
  <c r="G24" i="7"/>
  <c r="X23" i="7"/>
  <c r="W23" i="7"/>
  <c r="T23" i="7"/>
  <c r="S23" i="7"/>
  <c r="P23" i="7"/>
  <c r="C23" i="7" s="1"/>
  <c r="O23" i="7"/>
  <c r="X22" i="7"/>
  <c r="W22" i="7"/>
  <c r="T22" i="7"/>
  <c r="S22" i="7"/>
  <c r="P22" i="7"/>
  <c r="O22" i="7"/>
  <c r="L22" i="7"/>
  <c r="K22" i="7"/>
  <c r="H22" i="7"/>
  <c r="G22" i="7"/>
  <c r="X21" i="7"/>
  <c r="W21" i="7"/>
  <c r="T21" i="7"/>
  <c r="S21" i="7"/>
  <c r="P21" i="7"/>
  <c r="C21" i="7" s="1"/>
  <c r="O21" i="7"/>
  <c r="X20" i="7"/>
  <c r="W20" i="7"/>
  <c r="T20" i="7"/>
  <c r="S20" i="7"/>
  <c r="P20" i="7"/>
  <c r="O20" i="7"/>
  <c r="L20" i="7"/>
  <c r="K20" i="7"/>
  <c r="H20" i="7"/>
  <c r="G20" i="7"/>
  <c r="X19" i="7"/>
  <c r="W19" i="7"/>
  <c r="T19" i="7"/>
  <c r="S19" i="7"/>
  <c r="P19" i="7"/>
  <c r="O19" i="7"/>
  <c r="L19" i="7"/>
  <c r="K19" i="7"/>
  <c r="H19" i="7"/>
  <c r="G19" i="7"/>
  <c r="X18" i="7"/>
  <c r="W18" i="7"/>
  <c r="T18" i="7"/>
  <c r="S18" i="7"/>
  <c r="O18" i="7"/>
  <c r="P18" i="7"/>
  <c r="X16" i="7"/>
  <c r="W16" i="7"/>
  <c r="T16" i="7"/>
  <c r="S16" i="7"/>
  <c r="O16" i="7"/>
  <c r="P16" i="7"/>
  <c r="X14" i="7"/>
  <c r="W14" i="7"/>
  <c r="T14" i="7"/>
  <c r="S14" i="7"/>
  <c r="P14" i="7"/>
  <c r="O14" i="7"/>
  <c r="L14" i="7"/>
  <c r="K14" i="7"/>
  <c r="G14" i="7"/>
  <c r="H14" i="7"/>
  <c r="X12" i="7"/>
  <c r="W12" i="7"/>
  <c r="T12" i="7"/>
  <c r="S12" i="7"/>
  <c r="P12" i="7"/>
  <c r="O12" i="7"/>
  <c r="L12" i="7"/>
  <c r="K12" i="7"/>
  <c r="G12" i="7"/>
  <c r="H12" i="7"/>
  <c r="X9" i="7"/>
  <c r="W9" i="7"/>
  <c r="T9" i="7"/>
  <c r="S9" i="7"/>
  <c r="P9" i="7"/>
  <c r="O9" i="7"/>
  <c r="L9" i="7"/>
  <c r="K9" i="7"/>
  <c r="G9" i="7"/>
  <c r="H9" i="7"/>
  <c r="X10" i="7"/>
  <c r="W10" i="7"/>
  <c r="T10" i="7"/>
  <c r="S10" i="7"/>
  <c r="P10" i="7"/>
  <c r="O10" i="7"/>
  <c r="L10" i="7"/>
  <c r="K10" i="7"/>
  <c r="H10" i="7"/>
  <c r="G10" i="7"/>
  <c r="W17" i="7"/>
  <c r="X17" i="7" s="1"/>
  <c r="T17" i="7"/>
  <c r="S17" i="7"/>
  <c r="P17" i="7"/>
  <c r="O17" i="7"/>
  <c r="L17" i="7"/>
  <c r="K17" i="7"/>
  <c r="G17" i="7"/>
  <c r="H17" i="7"/>
  <c r="X8" i="7"/>
  <c r="W8" i="7"/>
  <c r="T8" i="7"/>
  <c r="S8" i="7"/>
  <c r="O8" i="7"/>
  <c r="P8" i="7" s="1"/>
  <c r="L8" i="7"/>
  <c r="K8" i="7"/>
  <c r="G8" i="7"/>
  <c r="H8" i="7" s="1"/>
  <c r="W11" i="7"/>
  <c r="X11" i="7" s="1"/>
  <c r="T11" i="7"/>
  <c r="S11" i="7"/>
  <c r="P11" i="7"/>
  <c r="O11" i="7"/>
  <c r="K11" i="7"/>
  <c r="L11" i="7" s="1"/>
  <c r="G11" i="7"/>
  <c r="H11" i="7"/>
  <c r="X7" i="7"/>
  <c r="W7" i="7"/>
  <c r="T7" i="7"/>
  <c r="S7" i="7"/>
  <c r="P7" i="7"/>
  <c r="O7" i="7"/>
  <c r="K7" i="7"/>
  <c r="L7" i="7" s="1"/>
  <c r="G7" i="7"/>
  <c r="H7" i="7"/>
  <c r="X15" i="7"/>
  <c r="W15" i="7"/>
  <c r="S15" i="7"/>
  <c r="T15" i="7"/>
  <c r="C15" i="7" s="1"/>
  <c r="O15" i="7"/>
  <c r="P15" i="7"/>
  <c r="L15" i="7"/>
  <c r="K15" i="7"/>
  <c r="G15" i="7"/>
  <c r="H15" i="7"/>
  <c r="W6" i="7"/>
  <c r="X6" i="7"/>
  <c r="S6" i="7"/>
  <c r="T6" i="7"/>
  <c r="P6" i="7"/>
  <c r="O6" i="7"/>
  <c r="K6" i="7"/>
  <c r="L6" i="7" s="1"/>
  <c r="G6" i="7"/>
  <c r="H6" i="7"/>
  <c r="X13" i="7"/>
  <c r="W13" i="7"/>
  <c r="S13" i="7"/>
  <c r="T13" i="7" s="1"/>
  <c r="P13" i="7"/>
  <c r="O13" i="7"/>
  <c r="K13" i="7"/>
  <c r="L13" i="7" s="1"/>
  <c r="G13" i="7"/>
  <c r="H13" i="7"/>
  <c r="AQ111" i="2"/>
  <c r="AQ66" i="2"/>
  <c r="AQ85" i="2"/>
  <c r="AQ80" i="2"/>
  <c r="AQ79" i="2"/>
  <c r="AQ92" i="2"/>
  <c r="AQ67" i="2"/>
  <c r="AQ49" i="2"/>
  <c r="AQ91" i="2"/>
  <c r="AQ59" i="2"/>
  <c r="AQ77" i="2"/>
  <c r="AQ76" i="2"/>
  <c r="AQ53" i="2"/>
  <c r="AQ50" i="2"/>
  <c r="AQ46" i="2"/>
  <c r="AQ48" i="2"/>
  <c r="AQ52" i="2"/>
  <c r="AQ55" i="2"/>
  <c r="AQ56" i="2"/>
  <c r="AQ51" i="2"/>
  <c r="AQ47" i="2"/>
  <c r="AQ45" i="2"/>
  <c r="AQ44" i="2"/>
  <c r="AQ26" i="2"/>
  <c r="AQ25" i="2"/>
  <c r="AQ21" i="2"/>
  <c r="AQ20" i="2"/>
  <c r="AQ23" i="2"/>
  <c r="AQ14" i="2"/>
  <c r="AQ29" i="2"/>
  <c r="AQ17" i="2"/>
  <c r="AQ13" i="2"/>
  <c r="AQ11" i="2"/>
  <c r="AQ15" i="2"/>
  <c r="AQ12" i="2"/>
  <c r="AQ10" i="2"/>
  <c r="T22" i="6"/>
  <c r="T12" i="6"/>
  <c r="S6" i="6"/>
  <c r="T6" i="6" s="1"/>
  <c r="T8" i="6"/>
  <c r="T14" i="6"/>
  <c r="O33" i="6"/>
  <c r="P33" i="6"/>
  <c r="O19" i="6"/>
  <c r="P19" i="6"/>
  <c r="O10" i="6"/>
  <c r="P10" i="6"/>
  <c r="O24" i="6"/>
  <c r="P24" i="6"/>
  <c r="O22" i="6"/>
  <c r="P22" i="6"/>
  <c r="P18" i="6"/>
  <c r="O18" i="6"/>
  <c r="P21" i="6"/>
  <c r="O21" i="6"/>
  <c r="P16" i="6"/>
  <c r="O16" i="6"/>
  <c r="P11" i="6"/>
  <c r="O11" i="6"/>
  <c r="P9" i="6"/>
  <c r="O9" i="6"/>
  <c r="P12" i="6"/>
  <c r="O12" i="6"/>
  <c r="P6" i="6"/>
  <c r="O6" i="6"/>
  <c r="P15" i="6"/>
  <c r="O15" i="6"/>
  <c r="P7" i="6"/>
  <c r="O7" i="6"/>
  <c r="P17" i="6"/>
  <c r="O17" i="6"/>
  <c r="P13" i="6"/>
  <c r="O13" i="6"/>
  <c r="P8" i="6"/>
  <c r="O8" i="6"/>
  <c r="P14" i="6"/>
  <c r="O14" i="6"/>
  <c r="P20" i="6"/>
  <c r="O20" i="6"/>
  <c r="K14" i="6"/>
  <c r="L14" i="6"/>
  <c r="K8" i="6"/>
  <c r="L8" i="6" s="1"/>
  <c r="K13" i="6"/>
  <c r="L13" i="6" s="1"/>
  <c r="K17" i="6"/>
  <c r="L17" i="6" s="1"/>
  <c r="K7" i="6"/>
  <c r="L7" i="6" s="1"/>
  <c r="K15" i="6"/>
  <c r="L15" i="6" s="1"/>
  <c r="K6" i="6"/>
  <c r="L6" i="6" s="1"/>
  <c r="K12" i="6"/>
  <c r="L12" i="6"/>
  <c r="K9" i="6"/>
  <c r="L9" i="6" s="1"/>
  <c r="K11" i="6"/>
  <c r="L11" i="6"/>
  <c r="K16" i="6"/>
  <c r="L16" i="6" s="1"/>
  <c r="K21" i="6"/>
  <c r="L21" i="6"/>
  <c r="K18" i="6"/>
  <c r="L18" i="6"/>
  <c r="K22" i="6"/>
  <c r="L22" i="6"/>
  <c r="K24" i="6"/>
  <c r="L24" i="6" s="1"/>
  <c r="K10" i="6"/>
  <c r="L10" i="6" s="1"/>
  <c r="K19" i="6"/>
  <c r="L19" i="6"/>
  <c r="K33" i="6"/>
  <c r="L33" i="6"/>
  <c r="C33" i="6" s="1"/>
  <c r="L20" i="6"/>
  <c r="K20" i="6"/>
  <c r="H22" i="6"/>
  <c r="H18" i="6"/>
  <c r="H21" i="6"/>
  <c r="H16" i="6"/>
  <c r="H11" i="6"/>
  <c r="H9" i="6"/>
  <c r="H12" i="6"/>
  <c r="G6" i="6"/>
  <c r="H6" i="6"/>
  <c r="H15" i="6"/>
  <c r="H7" i="6"/>
  <c r="H13" i="6"/>
  <c r="H8" i="6"/>
  <c r="H20" i="6"/>
  <c r="F4" i="4"/>
  <c r="F6" i="4"/>
  <c r="F7" i="4"/>
  <c r="F8" i="4"/>
  <c r="F9" i="4"/>
  <c r="F11" i="4"/>
  <c r="F12" i="4"/>
  <c r="F13" i="4"/>
  <c r="F14" i="4"/>
  <c r="F15" i="4"/>
  <c r="F16" i="4"/>
  <c r="F17" i="4"/>
  <c r="F19" i="4"/>
  <c r="F20" i="4"/>
  <c r="F21" i="4"/>
  <c r="F22" i="4"/>
  <c r="F23" i="4"/>
  <c r="F24" i="4"/>
  <c r="F26" i="4"/>
  <c r="F28" i="4"/>
  <c r="F29" i="4"/>
  <c r="F30" i="4"/>
  <c r="F31" i="4"/>
  <c r="F32" i="4"/>
  <c r="F36" i="4"/>
  <c r="F38" i="4"/>
  <c r="F39" i="4"/>
  <c r="F41" i="4"/>
  <c r="F42" i="4"/>
  <c r="F44" i="4"/>
  <c r="F45" i="4"/>
  <c r="F46" i="4"/>
  <c r="F47" i="4"/>
  <c r="F48" i="4"/>
  <c r="F49" i="4"/>
  <c r="F50" i="4"/>
  <c r="F51" i="4"/>
  <c r="F53" i="4"/>
  <c r="F54" i="4"/>
  <c r="F56" i="4"/>
  <c r="F57" i="4"/>
  <c r="F58" i="4"/>
  <c r="F59" i="4"/>
  <c r="F60" i="4"/>
  <c r="F61" i="4"/>
  <c r="F62" i="4"/>
  <c r="F63" i="4"/>
  <c r="F66" i="4"/>
  <c r="F67" i="4"/>
  <c r="F68" i="4"/>
  <c r="F69" i="4"/>
  <c r="F70" i="4"/>
  <c r="F71" i="4"/>
  <c r="F72" i="4"/>
  <c r="F74" i="4"/>
  <c r="F75" i="4"/>
  <c r="F76" i="4"/>
  <c r="F77" i="4"/>
  <c r="F78" i="4"/>
  <c r="F79" i="4"/>
  <c r="F81" i="4"/>
  <c r="F82" i="4"/>
  <c r="F84" i="4"/>
  <c r="F85" i="4"/>
  <c r="F88" i="4"/>
  <c r="F92" i="4"/>
  <c r="F93" i="4"/>
  <c r="F95" i="4"/>
  <c r="F96" i="4"/>
  <c r="F97" i="4"/>
  <c r="F98" i="4"/>
  <c r="F100" i="4"/>
  <c r="F101" i="4"/>
  <c r="F103" i="4"/>
  <c r="F104" i="4"/>
  <c r="F105" i="4"/>
  <c r="F107" i="4"/>
  <c r="F108" i="4"/>
  <c r="F110" i="4"/>
  <c r="F111" i="4"/>
  <c r="F112" i="4"/>
  <c r="F113" i="4"/>
  <c r="F86" i="4"/>
  <c r="F34" i="4"/>
  <c r="F25" i="4"/>
  <c r="F109" i="4"/>
  <c r="F65" i="4"/>
  <c r="AH53" i="2"/>
  <c r="AH52" i="2"/>
  <c r="AH48" i="2"/>
  <c r="AH77" i="2"/>
  <c r="AH59" i="2"/>
  <c r="AH51" i="2"/>
  <c r="AI51" i="2" s="1"/>
  <c r="AH56" i="2"/>
  <c r="AI56" i="2" s="1"/>
  <c r="AH79" i="2"/>
  <c r="AH80" i="2"/>
  <c r="AH85" i="2"/>
  <c r="AH66" i="2"/>
  <c r="AH46" i="2"/>
  <c r="AH54" i="2"/>
  <c r="AH55" i="2"/>
  <c r="AI55" i="2" s="1"/>
  <c r="AH78" i="2"/>
  <c r="AD53" i="2"/>
  <c r="AD76" i="2"/>
  <c r="AD59" i="2"/>
  <c r="AD92" i="2"/>
  <c r="AD66" i="2"/>
  <c r="AD111" i="2"/>
  <c r="AD78" i="2"/>
  <c r="AM53" i="2"/>
  <c r="AM44" i="2"/>
  <c r="AM45" i="2"/>
  <c r="AM76" i="2"/>
  <c r="AM77" i="2"/>
  <c r="AM59" i="2"/>
  <c r="AM51" i="2"/>
  <c r="AM56" i="2"/>
  <c r="AM91" i="2"/>
  <c r="AM49" i="2"/>
  <c r="AM67" i="2"/>
  <c r="AM92" i="2"/>
  <c r="AM79" i="2"/>
  <c r="AM80" i="2"/>
  <c r="AM85" i="2"/>
  <c r="AM66" i="2"/>
  <c r="AM111" i="2"/>
  <c r="AM78" i="2"/>
  <c r="AI53" i="2"/>
  <c r="AI52" i="2"/>
  <c r="AI48" i="2"/>
  <c r="AI76" i="2"/>
  <c r="AI77" i="2"/>
  <c r="AI59" i="2"/>
  <c r="AI91" i="2"/>
  <c r="AI49" i="2"/>
  <c r="AI67" i="2"/>
  <c r="AI92" i="2"/>
  <c r="AI79" i="2"/>
  <c r="AI80" i="2"/>
  <c r="AI85" i="2"/>
  <c r="AI66" i="2"/>
  <c r="AI111" i="2"/>
  <c r="AI46" i="2"/>
  <c r="AI54" i="2"/>
  <c r="AI78" i="2"/>
  <c r="AE53" i="2"/>
  <c r="AE52" i="2"/>
  <c r="AE48" i="2"/>
  <c r="AE76" i="2"/>
  <c r="AE77" i="2"/>
  <c r="AE59" i="2"/>
  <c r="AE91" i="2"/>
  <c r="AE49" i="2"/>
  <c r="AE67" i="2"/>
  <c r="AE92" i="2"/>
  <c r="AE79" i="2"/>
  <c r="AE80" i="2"/>
  <c r="AE85" i="2"/>
  <c r="AE66" i="2"/>
  <c r="AE111" i="2"/>
  <c r="AE46" i="2"/>
  <c r="AE54" i="2"/>
  <c r="AE78" i="2"/>
  <c r="AM50" i="2"/>
  <c r="AI50" i="2"/>
  <c r="AE50" i="2"/>
  <c r="AH50" i="2"/>
  <c r="AD50" i="2"/>
  <c r="K46" i="2"/>
  <c r="K54" i="2"/>
  <c r="D54" i="2" s="1"/>
  <c r="K55" i="2"/>
  <c r="K78" i="2"/>
  <c r="AA78" i="2"/>
  <c r="AA55" i="2"/>
  <c r="AA111" i="2"/>
  <c r="AA66" i="2"/>
  <c r="E66" i="2" s="1"/>
  <c r="AA85" i="2"/>
  <c r="AA80" i="2"/>
  <c r="AA79" i="2"/>
  <c r="AA92" i="2"/>
  <c r="AA67" i="2"/>
  <c r="AA49" i="2"/>
  <c r="AA91" i="2"/>
  <c r="AA56" i="2"/>
  <c r="AA51" i="2"/>
  <c r="AA59" i="2"/>
  <c r="AA77" i="2"/>
  <c r="AA76" i="2"/>
  <c r="AA47" i="2"/>
  <c r="AA45" i="2"/>
  <c r="AA44" i="2"/>
  <c r="AA48" i="2"/>
  <c r="AA52" i="2"/>
  <c r="AA53" i="2"/>
  <c r="E53" i="2" s="1"/>
  <c r="AA50" i="2"/>
  <c r="W44" i="2"/>
  <c r="O78" i="2"/>
  <c r="O54" i="2"/>
  <c r="O46" i="2"/>
  <c r="O111" i="2"/>
  <c r="O85" i="2"/>
  <c r="O92" i="2"/>
  <c r="O91" i="2"/>
  <c r="O56" i="2"/>
  <c r="O51" i="2"/>
  <c r="O59" i="2"/>
  <c r="O77" i="2"/>
  <c r="O76" i="2"/>
  <c r="O52" i="2"/>
  <c r="AM16" i="2"/>
  <c r="AM26" i="2"/>
  <c r="AM25" i="2"/>
  <c r="AM21" i="2"/>
  <c r="AM20" i="2"/>
  <c r="AM23" i="2"/>
  <c r="AM14" i="2"/>
  <c r="AM15" i="2"/>
  <c r="AM17" i="2"/>
  <c r="AM10" i="2"/>
  <c r="AM13" i="2"/>
  <c r="AI29" i="2"/>
  <c r="AI16" i="2"/>
  <c r="AI26" i="2"/>
  <c r="AI25" i="2"/>
  <c r="AI21" i="2"/>
  <c r="AI20" i="2"/>
  <c r="AI23" i="2"/>
  <c r="AI14" i="2"/>
  <c r="AI17" i="2"/>
  <c r="AI11" i="2"/>
  <c r="AI13" i="2"/>
  <c r="AE29" i="2"/>
  <c r="AE16" i="2"/>
  <c r="AE26" i="2"/>
  <c r="AE25" i="2"/>
  <c r="AE21" i="2"/>
  <c r="AE20" i="2"/>
  <c r="AE23" i="2"/>
  <c r="AE14" i="2"/>
  <c r="AE17" i="2"/>
  <c r="AE11" i="2"/>
  <c r="AE13" i="2"/>
  <c r="AA29" i="2"/>
  <c r="AA26" i="2"/>
  <c r="AA25" i="2"/>
  <c r="AA21" i="2"/>
  <c r="AA20" i="2"/>
  <c r="AA23" i="2"/>
  <c r="AA14" i="2"/>
  <c r="AA15" i="2"/>
  <c r="AA17" i="2"/>
  <c r="AA12" i="2"/>
  <c r="AA10" i="2"/>
  <c r="AA11" i="2"/>
  <c r="W10" i="2"/>
  <c r="K16" i="2"/>
  <c r="D16" i="2" s="1"/>
  <c r="K29" i="2"/>
  <c r="D29" i="2" s="1"/>
  <c r="AH11" i="2"/>
  <c r="AH10" i="2"/>
  <c r="AI10" i="2" s="1"/>
  <c r="AH12" i="2"/>
  <c r="AI12" i="2" s="1"/>
  <c r="AH17" i="2"/>
  <c r="AH15" i="2"/>
  <c r="AI15" i="2" s="1"/>
  <c r="AH14" i="2"/>
  <c r="AH23" i="2"/>
  <c r="AH20" i="2"/>
  <c r="AH21" i="2"/>
  <c r="AH16" i="2"/>
  <c r="AH29" i="2"/>
  <c r="AD10" i="2"/>
  <c r="AE10" i="2" s="1"/>
  <c r="AD12" i="2"/>
  <c r="AE12" i="2" s="1"/>
  <c r="AD17" i="2"/>
  <c r="AD20" i="2"/>
  <c r="AD16" i="2"/>
  <c r="AH13" i="2"/>
  <c r="AA13" i="2"/>
  <c r="A4" i="4"/>
  <c r="A5" i="4"/>
  <c r="A8" i="4"/>
  <c r="A9" i="4"/>
  <c r="A11" i="4"/>
  <c r="A15" i="4"/>
  <c r="A17" i="4"/>
  <c r="A19" i="4"/>
  <c r="A22" i="4"/>
  <c r="A23" i="4"/>
  <c r="A25" i="4"/>
  <c r="A12" i="4"/>
  <c r="A6" i="4"/>
  <c r="A16" i="4"/>
  <c r="A20" i="4"/>
  <c r="A10" i="4"/>
  <c r="A24" i="4"/>
  <c r="A7" i="4"/>
  <c r="A13" i="4"/>
  <c r="A26" i="4"/>
  <c r="A14" i="4"/>
  <c r="A2" i="4"/>
  <c r="C10" i="7" l="1"/>
  <c r="C22" i="7"/>
  <c r="C20" i="7"/>
  <c r="C16" i="7"/>
  <c r="C12" i="7"/>
  <c r="C6" i="7"/>
  <c r="C9" i="7"/>
  <c r="E49" i="2"/>
  <c r="E76" i="2"/>
  <c r="C19" i="7"/>
  <c r="C13" i="9"/>
  <c r="C17" i="7"/>
  <c r="C14" i="7"/>
  <c r="C18" i="7"/>
  <c r="E77" i="2"/>
  <c r="E67" i="2"/>
  <c r="E20" i="2"/>
  <c r="E21" i="2"/>
  <c r="E59" i="2"/>
  <c r="E92" i="2"/>
  <c r="E75" i="2"/>
  <c r="Z35" i="2"/>
  <c r="Z88" i="2"/>
  <c r="Z38" i="2"/>
  <c r="Z87" i="2"/>
  <c r="Z24" i="2"/>
  <c r="Z30" i="2"/>
  <c r="Z95" i="2"/>
  <c r="Z94" i="2"/>
  <c r="Z90" i="2"/>
  <c r="Z93" i="2"/>
  <c r="E40" i="2"/>
  <c r="E79" i="2"/>
  <c r="E61" i="2"/>
  <c r="E60" i="2"/>
  <c r="AD56" i="2"/>
  <c r="AE56" i="2" s="1"/>
  <c r="AD88" i="2"/>
  <c r="AD97" i="2"/>
  <c r="AD31" i="2"/>
  <c r="AD90" i="2"/>
  <c r="AD98" i="2"/>
  <c r="AD32" i="2"/>
  <c r="AD96" i="2"/>
  <c r="AD93" i="2"/>
  <c r="AD101" i="2"/>
  <c r="AD33" i="2"/>
  <c r="AD87" i="2"/>
  <c r="AD30" i="2"/>
  <c r="AD94" i="2"/>
  <c r="AD107" i="2"/>
  <c r="AD24" i="2"/>
  <c r="AD35" i="2"/>
  <c r="AD26" i="2"/>
  <c r="AD74" i="2"/>
  <c r="AD95" i="2"/>
  <c r="AD86" i="2"/>
  <c r="AD25" i="2"/>
  <c r="AD38" i="2"/>
  <c r="E56" i="2"/>
  <c r="E80" i="2"/>
  <c r="D78" i="2"/>
  <c r="E68" i="2"/>
  <c r="J35" i="2"/>
  <c r="J93" i="2"/>
  <c r="J38" i="2"/>
  <c r="J90" i="2"/>
  <c r="J30" i="2"/>
  <c r="J88" i="2"/>
  <c r="J94" i="2"/>
  <c r="J87" i="2"/>
  <c r="J95" i="2"/>
  <c r="AH89" i="2"/>
  <c r="AH87" i="2"/>
  <c r="AH96" i="2"/>
  <c r="AH24" i="2"/>
  <c r="AH35" i="2"/>
  <c r="AH88" i="2"/>
  <c r="AH97" i="2"/>
  <c r="AH25" i="2"/>
  <c r="AH38" i="2"/>
  <c r="AH90" i="2"/>
  <c r="AH98" i="2"/>
  <c r="AH26" i="2"/>
  <c r="AH30" i="2"/>
  <c r="AH86" i="2"/>
  <c r="AH93" i="2"/>
  <c r="AH101" i="2"/>
  <c r="AH31" i="2"/>
  <c r="AH74" i="2"/>
  <c r="AH94" i="2"/>
  <c r="AH107" i="2"/>
  <c r="AH32" i="2"/>
  <c r="AH95" i="2"/>
  <c r="AH33" i="2"/>
  <c r="E28" i="2"/>
  <c r="V87" i="2"/>
  <c r="W87" i="2" s="1"/>
  <c r="D87" i="2" s="1"/>
  <c r="C87" i="2" s="1"/>
  <c r="V88" i="2"/>
  <c r="W88" i="2" s="1"/>
  <c r="D88" i="2" s="1"/>
  <c r="C88" i="2" s="1"/>
  <c r="V95" i="2"/>
  <c r="W95" i="2" s="1"/>
  <c r="D95" i="2" s="1"/>
  <c r="C95" i="2" s="1"/>
  <c r="V94" i="2"/>
  <c r="W94" i="2" s="1"/>
  <c r="D94" i="2" s="1"/>
  <c r="C94" i="2" s="1"/>
  <c r="V30" i="2"/>
  <c r="W30" i="2" s="1"/>
  <c r="D30" i="2" s="1"/>
  <c r="C30" i="2" s="1"/>
  <c r="V93" i="2"/>
  <c r="W93" i="2" s="1"/>
  <c r="D93" i="2" s="1"/>
  <c r="C93" i="2" s="1"/>
  <c r="V90" i="2"/>
  <c r="W90" i="2" s="1"/>
  <c r="D90" i="2" s="1"/>
  <c r="C90" i="2" s="1"/>
  <c r="E50" i="2"/>
  <c r="E91" i="2"/>
  <c r="E85" i="2"/>
  <c r="E57" i="2"/>
  <c r="E73" i="2"/>
  <c r="E110" i="2"/>
  <c r="E84" i="2"/>
  <c r="E65" i="2"/>
  <c r="E100" i="2"/>
  <c r="E99" i="2"/>
  <c r="E102" i="2"/>
  <c r="E89" i="2"/>
  <c r="E64" i="2"/>
  <c r="E63" i="2"/>
  <c r="E62" i="2"/>
  <c r="N94" i="2"/>
  <c r="N93" i="2"/>
  <c r="N95" i="2"/>
  <c r="N90" i="2"/>
  <c r="N35" i="2"/>
  <c r="N88" i="2"/>
  <c r="N38" i="2"/>
  <c r="N87" i="2"/>
  <c r="N30" i="2"/>
  <c r="AL23" i="2"/>
  <c r="AL74" i="2"/>
  <c r="AL95" i="2"/>
  <c r="AL86" i="2"/>
  <c r="AL31" i="2"/>
  <c r="AL87" i="2"/>
  <c r="AL96" i="2"/>
  <c r="AL32" i="2"/>
  <c r="AL107" i="2"/>
  <c r="AL88" i="2"/>
  <c r="AL97" i="2"/>
  <c r="AL33" i="2"/>
  <c r="AL30" i="2"/>
  <c r="AL90" i="2"/>
  <c r="AL98" i="2"/>
  <c r="AL24" i="2"/>
  <c r="AL35" i="2"/>
  <c r="AL94" i="2"/>
  <c r="AL93" i="2"/>
  <c r="AL101" i="2"/>
  <c r="AL25" i="2"/>
  <c r="AL38" i="2"/>
  <c r="AL26" i="2"/>
  <c r="R35" i="2"/>
  <c r="R95" i="2"/>
  <c r="R38" i="2"/>
  <c r="R94" i="2"/>
  <c r="R30" i="2"/>
  <c r="R93" i="2"/>
  <c r="R87" i="2"/>
  <c r="R90" i="2"/>
  <c r="R88" i="2"/>
  <c r="AP94" i="2"/>
  <c r="AP107" i="2"/>
  <c r="AP26" i="2"/>
  <c r="AP30" i="2"/>
  <c r="AP74" i="2"/>
  <c r="AP95" i="2"/>
  <c r="AP86" i="2"/>
  <c r="AP31" i="2"/>
  <c r="AP25" i="2"/>
  <c r="AP87" i="2"/>
  <c r="AP96" i="2"/>
  <c r="AP32" i="2"/>
  <c r="AP101" i="2"/>
  <c r="AP38" i="2"/>
  <c r="AP88" i="2"/>
  <c r="AP97" i="2"/>
  <c r="AP33" i="2"/>
  <c r="AP90" i="2"/>
  <c r="AP98" i="2"/>
  <c r="AP24" i="2"/>
  <c r="AP35" i="2"/>
  <c r="AP93" i="2"/>
  <c r="E25" i="2"/>
  <c r="E23" i="2"/>
  <c r="E13" i="2"/>
  <c r="E17" i="2"/>
  <c r="E34" i="2"/>
  <c r="E19" i="2"/>
  <c r="E26" i="2"/>
  <c r="E14" i="2"/>
  <c r="E12" i="2"/>
  <c r="E27" i="2"/>
  <c r="E10" i="2"/>
  <c r="E18" i="2"/>
  <c r="Z79" i="2"/>
  <c r="Z86" i="2"/>
  <c r="Z107" i="2"/>
  <c r="Z101" i="2"/>
  <c r="Z74" i="2"/>
  <c r="Z97" i="2"/>
  <c r="Z98" i="2"/>
  <c r="Z96" i="2"/>
  <c r="J24" i="2"/>
  <c r="J98" i="2"/>
  <c r="J86" i="2"/>
  <c r="J74" i="2"/>
  <c r="J97" i="2"/>
  <c r="J107" i="2"/>
  <c r="J96" i="2"/>
  <c r="J101" i="2"/>
  <c r="V86" i="2"/>
  <c r="W86" i="2" s="1"/>
  <c r="D86" i="2" s="1"/>
  <c r="C86" i="2" s="1"/>
  <c r="V74" i="2"/>
  <c r="W74" i="2" s="1"/>
  <c r="D74" i="2" s="1"/>
  <c r="C74" i="2" s="1"/>
  <c r="V107" i="2"/>
  <c r="W107" i="2" s="1"/>
  <c r="D107" i="2" s="1"/>
  <c r="C107" i="2" s="1"/>
  <c r="V96" i="2"/>
  <c r="W96" i="2" s="1"/>
  <c r="D96" i="2" s="1"/>
  <c r="C96" i="2" s="1"/>
  <c r="V101" i="2"/>
  <c r="W101" i="2" s="1"/>
  <c r="D101" i="2" s="1"/>
  <c r="C101" i="2" s="1"/>
  <c r="V97" i="2"/>
  <c r="W97" i="2" s="1"/>
  <c r="D97" i="2" s="1"/>
  <c r="C97" i="2" s="1"/>
  <c r="V98" i="2"/>
  <c r="W98" i="2" s="1"/>
  <c r="D98" i="2" s="1"/>
  <c r="C98" i="2" s="1"/>
  <c r="N24" i="2"/>
  <c r="N101" i="2"/>
  <c r="N74" i="2"/>
  <c r="N98" i="2"/>
  <c r="N96" i="2"/>
  <c r="N97" i="2"/>
  <c r="N107" i="2"/>
  <c r="N86" i="2"/>
  <c r="R77" i="2"/>
  <c r="R107" i="2"/>
  <c r="R86" i="2"/>
  <c r="R101" i="2"/>
  <c r="R98" i="2"/>
  <c r="R74" i="2"/>
  <c r="R97" i="2"/>
  <c r="R96" i="2"/>
  <c r="Z26" i="2"/>
  <c r="V38" i="2"/>
  <c r="W38" i="2" s="1"/>
  <c r="D38" i="2" s="1"/>
  <c r="C38" i="2" s="1"/>
  <c r="V35" i="2"/>
  <c r="W35" i="2" s="1"/>
  <c r="D35" i="2" s="1"/>
  <c r="C35" i="2" s="1"/>
  <c r="AH84" i="2"/>
  <c r="R67" i="2"/>
  <c r="S67" i="2" s="1"/>
  <c r="R20" i="2"/>
  <c r="AL14" i="2"/>
  <c r="R50" i="2"/>
  <c r="S50" i="2" s="1"/>
  <c r="AH65" i="2"/>
  <c r="V13" i="2"/>
  <c r="V24" i="2"/>
  <c r="W24" i="2" s="1"/>
  <c r="D24" i="2" s="1"/>
  <c r="C24" i="2" s="1"/>
  <c r="R62" i="2"/>
  <c r="S62" i="2" s="1"/>
  <c r="R24" i="2"/>
  <c r="R10" i="2"/>
  <c r="S10" i="2" s="1"/>
  <c r="R52" i="2"/>
  <c r="S52" i="2" s="1"/>
  <c r="R55" i="2"/>
  <c r="R29" i="2"/>
  <c r="R11" i="2"/>
  <c r="S11" i="2" s="1"/>
  <c r="R49" i="2"/>
  <c r="S49" i="2" s="1"/>
  <c r="R14" i="2"/>
  <c r="S14" i="2" s="1"/>
  <c r="R85" i="2"/>
  <c r="S85" i="2" s="1"/>
  <c r="R47" i="2"/>
  <c r="S47" i="2" s="1"/>
  <c r="R26" i="2"/>
  <c r="R111" i="2"/>
  <c r="R80" i="2"/>
  <c r="R56" i="2"/>
  <c r="R45" i="2"/>
  <c r="S45" i="2" s="1"/>
  <c r="R18" i="2"/>
  <c r="S18" i="2" s="1"/>
  <c r="R28" i="2"/>
  <c r="S28" i="2" s="1"/>
  <c r="R61" i="2"/>
  <c r="S61" i="2" s="1"/>
  <c r="R99" i="2"/>
  <c r="R63" i="2"/>
  <c r="S63" i="2" s="1"/>
  <c r="R66" i="2"/>
  <c r="S66" i="2" s="1"/>
  <c r="R53" i="2"/>
  <c r="S53" i="2" s="1"/>
  <c r="R64" i="2"/>
  <c r="S64" i="2" s="1"/>
  <c r="R16" i="2"/>
  <c r="R46" i="2"/>
  <c r="R91" i="2"/>
  <c r="R25" i="2"/>
  <c r="R17" i="2"/>
  <c r="R79" i="2"/>
  <c r="R51" i="2"/>
  <c r="S51" i="2" s="1"/>
  <c r="R44" i="2"/>
  <c r="S44" i="2" s="1"/>
  <c r="R75" i="2"/>
  <c r="R73" i="2"/>
  <c r="R23" i="2"/>
  <c r="S23" i="2" s="1"/>
  <c r="R54" i="2"/>
  <c r="R76" i="2"/>
  <c r="R34" i="2"/>
  <c r="R13" i="2"/>
  <c r="S13" i="2" s="1"/>
  <c r="R19" i="2"/>
  <c r="S19" i="2" s="1"/>
  <c r="R68" i="2"/>
  <c r="R15" i="2"/>
  <c r="R21" i="2"/>
  <c r="S21" i="2" s="1"/>
  <c r="R12" i="2"/>
  <c r="S12" i="2" s="1"/>
  <c r="R78" i="2"/>
  <c r="R92" i="2"/>
  <c r="R59" i="2"/>
  <c r="R48" i="2"/>
  <c r="R27" i="2"/>
  <c r="S27" i="2" s="1"/>
  <c r="D27" i="2" s="1"/>
  <c r="R40" i="2"/>
  <c r="R60" i="2"/>
  <c r="S60" i="2" s="1"/>
  <c r="R57" i="2"/>
  <c r="S57" i="2" s="1"/>
  <c r="R102" i="2"/>
  <c r="S102" i="2" s="1"/>
  <c r="AD54" i="2"/>
  <c r="AD48" i="2"/>
  <c r="AD80" i="2"/>
  <c r="AD68" i="2"/>
  <c r="AD58" i="2"/>
  <c r="AD82" i="2"/>
  <c r="AD83" i="2"/>
  <c r="AD103" i="2"/>
  <c r="AD105" i="2"/>
  <c r="AD106" i="2"/>
  <c r="AD108" i="2"/>
  <c r="AD109" i="2"/>
  <c r="AD69" i="2"/>
  <c r="AD70" i="2"/>
  <c r="AD72" i="2"/>
  <c r="AD71" i="2"/>
  <c r="AD81" i="2"/>
  <c r="AD104" i="2"/>
  <c r="AD21" i="2"/>
  <c r="AD11" i="2"/>
  <c r="AD46" i="2"/>
  <c r="AD79" i="2"/>
  <c r="AD77" i="2"/>
  <c r="AH70" i="2"/>
  <c r="AH106" i="2"/>
  <c r="AH58" i="2"/>
  <c r="AH81" i="2"/>
  <c r="AH82" i="2"/>
  <c r="AH83" i="2"/>
  <c r="AH103" i="2"/>
  <c r="AH104" i="2"/>
  <c r="AH105" i="2"/>
  <c r="AH108" i="2"/>
  <c r="AH109" i="2"/>
  <c r="AH69" i="2"/>
  <c r="AH71" i="2"/>
  <c r="AH72" i="2"/>
  <c r="AL72" i="2"/>
  <c r="AL82" i="2"/>
  <c r="AL58" i="2"/>
  <c r="AL104" i="2"/>
  <c r="AL109" i="2"/>
  <c r="AL103" i="2"/>
  <c r="AL108" i="2"/>
  <c r="AL83" i="2"/>
  <c r="AL106" i="2"/>
  <c r="AL69" i="2"/>
  <c r="AL81" i="2"/>
  <c r="AL105" i="2"/>
  <c r="AL70" i="2"/>
  <c r="AL71" i="2"/>
  <c r="AD23" i="2"/>
  <c r="AD67" i="2"/>
  <c r="AD47" i="2"/>
  <c r="AE47" i="2" s="1"/>
  <c r="V44" i="2"/>
  <c r="AD60" i="2"/>
  <c r="J58" i="2"/>
  <c r="J81" i="2"/>
  <c r="J82" i="2"/>
  <c r="J83" i="2"/>
  <c r="J103" i="2"/>
  <c r="J104" i="2"/>
  <c r="J105" i="2"/>
  <c r="J70" i="2"/>
  <c r="J71" i="2"/>
  <c r="J72" i="2"/>
  <c r="J106" i="2"/>
  <c r="J108" i="2"/>
  <c r="J109" i="2"/>
  <c r="J69" i="2"/>
  <c r="AP70" i="2"/>
  <c r="AP71" i="2"/>
  <c r="AP72" i="2"/>
  <c r="AP58" i="2"/>
  <c r="AP81" i="2"/>
  <c r="AP82" i="2"/>
  <c r="AP83" i="2"/>
  <c r="AP103" i="2"/>
  <c r="AP104" i="2"/>
  <c r="AP105" i="2"/>
  <c r="AP106" i="2"/>
  <c r="AP108" i="2"/>
  <c r="AP109" i="2"/>
  <c r="AP69" i="2"/>
  <c r="V20" i="2"/>
  <c r="W20" i="2" s="1"/>
  <c r="AD14" i="2"/>
  <c r="AD49" i="2"/>
  <c r="AD45" i="2"/>
  <c r="AE45" i="2" s="1"/>
  <c r="N50" i="2"/>
  <c r="O50" i="2" s="1"/>
  <c r="N103" i="2"/>
  <c r="N109" i="2"/>
  <c r="N69" i="2"/>
  <c r="N58" i="2"/>
  <c r="O58" i="2" s="1"/>
  <c r="N81" i="2"/>
  <c r="N82" i="2"/>
  <c r="N83" i="2"/>
  <c r="N104" i="2"/>
  <c r="N105" i="2"/>
  <c r="N106" i="2"/>
  <c r="N108" i="2"/>
  <c r="N70" i="2"/>
  <c r="N72" i="2"/>
  <c r="N71" i="2"/>
  <c r="AD13" i="2"/>
  <c r="AD29" i="2"/>
  <c r="AD15" i="2"/>
  <c r="AE15" i="2" s="1"/>
  <c r="E15" i="2" s="1"/>
  <c r="AD91" i="2"/>
  <c r="AD44" i="2"/>
  <c r="AE44" i="2" s="1"/>
  <c r="R103" i="2"/>
  <c r="R105" i="2"/>
  <c r="R109" i="2"/>
  <c r="R81" i="2"/>
  <c r="R58" i="2"/>
  <c r="R104" i="2"/>
  <c r="R69" i="2"/>
  <c r="R70" i="2"/>
  <c r="R71" i="2"/>
  <c r="R83" i="2"/>
  <c r="R108" i="2"/>
  <c r="R72" i="2"/>
  <c r="R82" i="2"/>
  <c r="R106" i="2"/>
  <c r="AD55" i="2"/>
  <c r="AE55" i="2" s="1"/>
  <c r="E55" i="2" s="1"/>
  <c r="AD85" i="2"/>
  <c r="AD51" i="2"/>
  <c r="AE51" i="2" s="1"/>
  <c r="E51" i="2" s="1"/>
  <c r="AD52" i="2"/>
  <c r="Z65" i="2"/>
  <c r="Z71" i="2"/>
  <c r="Z72" i="2"/>
  <c r="Z58" i="2"/>
  <c r="Z81" i="2"/>
  <c r="Z82" i="2"/>
  <c r="Z83" i="2"/>
  <c r="Z103" i="2"/>
  <c r="Z104" i="2"/>
  <c r="Z105" i="2"/>
  <c r="Z106" i="2"/>
  <c r="Z108" i="2"/>
  <c r="Z109" i="2"/>
  <c r="Z69" i="2"/>
  <c r="Z70" i="2"/>
  <c r="V10" i="2"/>
  <c r="V83" i="2"/>
  <c r="V69" i="2"/>
  <c r="V103" i="2"/>
  <c r="V104" i="2"/>
  <c r="V70" i="2"/>
  <c r="V105" i="2"/>
  <c r="V106" i="2"/>
  <c r="V71" i="2"/>
  <c r="V58" i="2"/>
  <c r="V108" i="2"/>
  <c r="V81" i="2"/>
  <c r="V109" i="2"/>
  <c r="V72" i="2"/>
  <c r="V82" i="2"/>
  <c r="Z25" i="2"/>
  <c r="Z91" i="2"/>
  <c r="Z11" i="2"/>
  <c r="AD89" i="2"/>
  <c r="AD19" i="2"/>
  <c r="AD61" i="2"/>
  <c r="AD99" i="2"/>
  <c r="AD75" i="2"/>
  <c r="V14" i="2"/>
  <c r="W14" i="2" s="1"/>
  <c r="Z21" i="2"/>
  <c r="Z56" i="2"/>
  <c r="AD36" i="2"/>
  <c r="AD41" i="2"/>
  <c r="AD37" i="2"/>
  <c r="AD39" i="2"/>
  <c r="V29" i="2"/>
  <c r="V15" i="2"/>
  <c r="W15" i="2" s="1"/>
  <c r="Z14" i="2"/>
  <c r="Z77" i="2"/>
  <c r="Z34" i="2"/>
  <c r="Z68" i="2"/>
  <c r="AH110" i="2"/>
  <c r="AH36" i="2"/>
  <c r="AH41" i="2"/>
  <c r="AH37" i="2"/>
  <c r="AH39" i="2"/>
  <c r="V23" i="2"/>
  <c r="Z36" i="2"/>
  <c r="Z41" i="2"/>
  <c r="Z37" i="2"/>
  <c r="Z39" i="2"/>
  <c r="Z31" i="2"/>
  <c r="Z33" i="2"/>
  <c r="Z32" i="2"/>
  <c r="Z13" i="2"/>
  <c r="V16" i="2"/>
  <c r="V17" i="2"/>
  <c r="W17" i="2" s="1"/>
  <c r="Z10" i="2"/>
  <c r="V50" i="2"/>
  <c r="Z78" i="2"/>
  <c r="Z44" i="2"/>
  <c r="AL110" i="2"/>
  <c r="AL37" i="2"/>
  <c r="AL39" i="2"/>
  <c r="AL36" i="2"/>
  <c r="AL41" i="2"/>
  <c r="V12" i="2"/>
  <c r="Z46" i="2"/>
  <c r="AA46" i="2" s="1"/>
  <c r="Z48" i="2"/>
  <c r="Z27" i="2"/>
  <c r="J65" i="2"/>
  <c r="J36" i="2"/>
  <c r="J33" i="2"/>
  <c r="J41" i="2"/>
  <c r="J37" i="2"/>
  <c r="J39" i="2"/>
  <c r="J31" i="2"/>
  <c r="J32" i="2"/>
  <c r="AP36" i="2"/>
  <c r="AP41" i="2"/>
  <c r="AP37" i="2"/>
  <c r="AP39" i="2"/>
  <c r="V26" i="2"/>
  <c r="W26" i="2" s="1"/>
  <c r="V25" i="2"/>
  <c r="W25" i="2" s="1"/>
  <c r="N48" i="2"/>
  <c r="O48" i="2" s="1"/>
  <c r="N32" i="2"/>
  <c r="N36" i="2"/>
  <c r="N33" i="2"/>
  <c r="N41" i="2"/>
  <c r="N37" i="2"/>
  <c r="N31" i="2"/>
  <c r="N39" i="2"/>
  <c r="V37" i="2"/>
  <c r="V39" i="2"/>
  <c r="V31" i="2"/>
  <c r="W31" i="2" s="1"/>
  <c r="D31" i="2" s="1"/>
  <c r="V32" i="2"/>
  <c r="V33" i="2"/>
  <c r="W33" i="2" s="1"/>
  <c r="D33" i="2" s="1"/>
  <c r="V36" i="2"/>
  <c r="V41" i="2"/>
  <c r="V21" i="2"/>
  <c r="V11" i="2"/>
  <c r="W11" i="2" s="1"/>
  <c r="Z66" i="2"/>
  <c r="V78" i="2"/>
  <c r="Z60" i="2"/>
  <c r="R39" i="2"/>
  <c r="R31" i="2"/>
  <c r="R32" i="2"/>
  <c r="R36" i="2"/>
  <c r="R33" i="2"/>
  <c r="R41" i="2"/>
  <c r="C41" i="2" s="1"/>
  <c r="R37" i="2"/>
  <c r="V66" i="2"/>
  <c r="V77" i="2"/>
  <c r="N15" i="2"/>
  <c r="N56" i="2"/>
  <c r="N51" i="2"/>
  <c r="V46" i="2"/>
  <c r="W46" i="2" s="1"/>
  <c r="D46" i="2" s="1"/>
  <c r="V48" i="2"/>
  <c r="W48" i="2" s="1"/>
  <c r="V79" i="2"/>
  <c r="V91" i="2"/>
  <c r="V56" i="2"/>
  <c r="W56" i="2" s="1"/>
  <c r="V28" i="2"/>
  <c r="V34" i="2"/>
  <c r="V55" i="2"/>
  <c r="V85" i="2"/>
  <c r="V51" i="2"/>
  <c r="W51" i="2" s="1"/>
  <c r="V52" i="2"/>
  <c r="W52" i="2" s="1"/>
  <c r="V27" i="2"/>
  <c r="V54" i="2"/>
  <c r="V80" i="2"/>
  <c r="V59" i="2"/>
  <c r="W59" i="2" s="1"/>
  <c r="V53" i="2"/>
  <c r="V111" i="2"/>
  <c r="V92" i="2"/>
  <c r="V76" i="2"/>
  <c r="V18" i="2"/>
  <c r="V110" i="2"/>
  <c r="V67" i="2"/>
  <c r="V47" i="2"/>
  <c r="V49" i="2"/>
  <c r="W49" i="2" s="1"/>
  <c r="V45" i="2"/>
  <c r="V40" i="2"/>
  <c r="V19" i="2"/>
  <c r="V61" i="2"/>
  <c r="V75" i="2"/>
  <c r="V68" i="2"/>
  <c r="V57" i="2"/>
  <c r="V73" i="2"/>
  <c r="W73" i="2" s="1"/>
  <c r="V60" i="2"/>
  <c r="J61" i="2"/>
  <c r="J22" i="2"/>
  <c r="J80" i="2"/>
  <c r="K80" i="2" s="1"/>
  <c r="AH111" i="2"/>
  <c r="AH92" i="2"/>
  <c r="AH76" i="2"/>
  <c r="AL85" i="2"/>
  <c r="R110" i="2"/>
  <c r="R22" i="2"/>
  <c r="J54" i="2"/>
  <c r="J63" i="2"/>
  <c r="N64" i="2"/>
  <c r="O64" i="2" s="1"/>
  <c r="N22" i="2"/>
  <c r="J23" i="2"/>
  <c r="K23" i="2" s="1"/>
  <c r="J59" i="2"/>
  <c r="K59" i="2" s="1"/>
  <c r="AH67" i="2"/>
  <c r="AH47" i="2"/>
  <c r="AI47" i="2" s="1"/>
  <c r="AL51" i="2"/>
  <c r="N52" i="2"/>
  <c r="AH28" i="2"/>
  <c r="N110" i="2"/>
  <c r="O110" i="2" s="1"/>
  <c r="D110" i="2" s="1"/>
  <c r="V62" i="2"/>
  <c r="V22" i="2"/>
  <c r="AP65" i="2"/>
  <c r="AP22" i="2"/>
  <c r="N29" i="2"/>
  <c r="J53" i="2"/>
  <c r="K53" i="2" s="1"/>
  <c r="AH49" i="2"/>
  <c r="AH45" i="2"/>
  <c r="AI45" i="2" s="1"/>
  <c r="N78" i="2"/>
  <c r="AH19" i="2"/>
  <c r="AH75" i="2"/>
  <c r="AH60" i="2"/>
  <c r="Z63" i="2"/>
  <c r="Z22" i="2"/>
  <c r="N14" i="2"/>
  <c r="O14" i="2" s="1"/>
  <c r="AH91" i="2"/>
  <c r="AH44" i="2"/>
  <c r="AI44" i="2" s="1"/>
  <c r="N55" i="2"/>
  <c r="O55" i="2" s="1"/>
  <c r="D55" i="2" s="1"/>
  <c r="J27" i="2"/>
  <c r="AD22" i="2"/>
  <c r="J50" i="2"/>
  <c r="K50" i="2" s="1"/>
  <c r="N66" i="2"/>
  <c r="O66" i="2" s="1"/>
  <c r="AH64" i="2"/>
  <c r="AH22" i="2"/>
  <c r="N85" i="2"/>
  <c r="AL22" i="2"/>
  <c r="J46" i="2"/>
  <c r="J89" i="2"/>
  <c r="J29" i="2"/>
  <c r="J15" i="2"/>
  <c r="K15" i="2" s="1"/>
  <c r="N16" i="2"/>
  <c r="N17" i="2"/>
  <c r="J111" i="2"/>
  <c r="K111" i="2" s="1"/>
  <c r="D111" i="2" s="1"/>
  <c r="J92" i="2"/>
  <c r="K92" i="2" s="1"/>
  <c r="D92" i="2" s="1"/>
  <c r="J76" i="2"/>
  <c r="K76" i="2" s="1"/>
  <c r="D76" i="2" s="1"/>
  <c r="N54" i="2"/>
  <c r="N80" i="2"/>
  <c r="O80" i="2" s="1"/>
  <c r="N59" i="2"/>
  <c r="N53" i="2"/>
  <c r="O53" i="2" s="1"/>
  <c r="J40" i="2"/>
  <c r="J57" i="2"/>
  <c r="J110" i="2"/>
  <c r="J62" i="2"/>
  <c r="J100" i="2"/>
  <c r="J16" i="2"/>
  <c r="J17" i="2"/>
  <c r="K17" i="2" s="1"/>
  <c r="N26" i="2"/>
  <c r="N12" i="2"/>
  <c r="O12" i="2" s="1"/>
  <c r="J67" i="2"/>
  <c r="K67" i="2" s="1"/>
  <c r="J47" i="2"/>
  <c r="K47" i="2" s="1"/>
  <c r="N46" i="2"/>
  <c r="N79" i="2"/>
  <c r="O79" i="2" s="1"/>
  <c r="N77" i="2"/>
  <c r="N18" i="2"/>
  <c r="O18" i="2" s="1"/>
  <c r="N34" i="2"/>
  <c r="O34" i="2" s="1"/>
  <c r="D34" i="2" s="1"/>
  <c r="J19" i="2"/>
  <c r="N68" i="2"/>
  <c r="O68" i="2" s="1"/>
  <c r="D68" i="2" s="1"/>
  <c r="N73" i="2"/>
  <c r="O73" i="2" s="1"/>
  <c r="D73" i="2" s="1"/>
  <c r="N84" i="2"/>
  <c r="O84" i="2" s="1"/>
  <c r="J26" i="2"/>
  <c r="K26" i="2" s="1"/>
  <c r="J12" i="2"/>
  <c r="K12" i="2" s="1"/>
  <c r="N25" i="2"/>
  <c r="N10" i="2"/>
  <c r="O10" i="2" s="1"/>
  <c r="J49" i="2"/>
  <c r="K49" i="2" s="1"/>
  <c r="J45" i="2"/>
  <c r="K45" i="2" s="1"/>
  <c r="D45" i="2" s="1"/>
  <c r="N111" i="2"/>
  <c r="N92" i="2"/>
  <c r="N76" i="2"/>
  <c r="AP29" i="2"/>
  <c r="AP50" i="2"/>
  <c r="J99" i="2"/>
  <c r="J79" i="2"/>
  <c r="K79" i="2" s="1"/>
  <c r="J75" i="2"/>
  <c r="J10" i="2"/>
  <c r="K10" i="2" s="1"/>
  <c r="N21" i="2"/>
  <c r="O21" i="2" s="1"/>
  <c r="N11" i="2"/>
  <c r="O11" i="2" s="1"/>
  <c r="J91" i="2"/>
  <c r="K91" i="2" s="1"/>
  <c r="D91" i="2" s="1"/>
  <c r="J44" i="2"/>
  <c r="K44" i="2" s="1"/>
  <c r="N67" i="2"/>
  <c r="O67" i="2" s="1"/>
  <c r="N47" i="2"/>
  <c r="O47" i="2" s="1"/>
  <c r="J18" i="2"/>
  <c r="J34" i="2"/>
  <c r="N75" i="2"/>
  <c r="O75" i="2" s="1"/>
  <c r="D75" i="2" s="1"/>
  <c r="N61" i="2"/>
  <c r="O61" i="2" s="1"/>
  <c r="N60" i="2"/>
  <c r="O60" i="2" s="1"/>
  <c r="D60" i="2" s="1"/>
  <c r="J68" i="2"/>
  <c r="J73" i="2"/>
  <c r="J84" i="2"/>
  <c r="J14" i="2"/>
  <c r="K14" i="2" s="1"/>
  <c r="J77" i="2"/>
  <c r="K77" i="2" s="1"/>
  <c r="D77" i="2" s="1"/>
  <c r="AP66" i="2"/>
  <c r="J21" i="2"/>
  <c r="K21" i="2" s="1"/>
  <c r="J11" i="2"/>
  <c r="K11" i="2" s="1"/>
  <c r="N20" i="2"/>
  <c r="O20" i="2" s="1"/>
  <c r="J78" i="2"/>
  <c r="J66" i="2"/>
  <c r="K66" i="2" s="1"/>
  <c r="J56" i="2"/>
  <c r="K56" i="2" s="1"/>
  <c r="D56" i="2" s="1"/>
  <c r="J48" i="2"/>
  <c r="K48" i="2" s="1"/>
  <c r="N49" i="2"/>
  <c r="O49" i="2" s="1"/>
  <c r="N45" i="2"/>
  <c r="O45" i="2" s="1"/>
  <c r="N27" i="2"/>
  <c r="N40" i="2"/>
  <c r="O40" i="2" s="1"/>
  <c r="D40" i="2" s="1"/>
  <c r="N28" i="2"/>
  <c r="O28" i="2" s="1"/>
  <c r="D28" i="2" s="1"/>
  <c r="J60" i="2"/>
  <c r="N57" i="2"/>
  <c r="O57" i="2" s="1"/>
  <c r="D57" i="2" s="1"/>
  <c r="J102" i="2"/>
  <c r="J64" i="2"/>
  <c r="J25" i="2"/>
  <c r="K25" i="2" s="1"/>
  <c r="J13" i="2"/>
  <c r="K13" i="2" s="1"/>
  <c r="J20" i="2"/>
  <c r="K20" i="2" s="1"/>
  <c r="N13" i="2"/>
  <c r="O13" i="2" s="1"/>
  <c r="N23" i="2"/>
  <c r="O23" i="2" s="1"/>
  <c r="J55" i="2"/>
  <c r="J85" i="2"/>
  <c r="K85" i="2" s="1"/>
  <c r="D85" i="2" s="1"/>
  <c r="J51" i="2"/>
  <c r="K51" i="2" s="1"/>
  <c r="J52" i="2"/>
  <c r="K52" i="2" s="1"/>
  <c r="N91" i="2"/>
  <c r="N44" i="2"/>
  <c r="O44" i="2" s="1"/>
  <c r="J28" i="2"/>
  <c r="N19" i="2"/>
  <c r="O19" i="2" s="1"/>
  <c r="AP61" i="2"/>
  <c r="AP92" i="2"/>
  <c r="AP55" i="2"/>
  <c r="AP111" i="2"/>
  <c r="AP59" i="2"/>
  <c r="AL12" i="2"/>
  <c r="AM12" i="2" s="1"/>
  <c r="AL67" i="2"/>
  <c r="AL49" i="2"/>
  <c r="AL40" i="2"/>
  <c r="AL47" i="2"/>
  <c r="AM47" i="2" s="1"/>
  <c r="AL13" i="2"/>
  <c r="AL55" i="2"/>
  <c r="AM55" i="2" s="1"/>
  <c r="AL45" i="2"/>
  <c r="AL27" i="2"/>
  <c r="AL19" i="2"/>
  <c r="AL57" i="2"/>
  <c r="AL52" i="2"/>
  <c r="AM52" i="2" s="1"/>
  <c r="E52" i="2" s="1"/>
  <c r="AD84" i="2"/>
  <c r="AP11" i="2"/>
  <c r="AP14" i="2"/>
  <c r="AP19" i="2"/>
  <c r="AP75" i="2"/>
  <c r="AP102" i="2"/>
  <c r="AP62" i="2"/>
  <c r="AP10" i="2"/>
  <c r="AP13" i="2"/>
  <c r="AP47" i="2"/>
  <c r="AP52" i="2"/>
  <c r="AP53" i="2"/>
  <c r="AP91" i="2"/>
  <c r="AP79" i="2"/>
  <c r="AP78" i="2"/>
  <c r="AQ78" i="2" s="1"/>
  <c r="E78" i="2" s="1"/>
  <c r="AP34" i="2"/>
  <c r="AP84" i="2"/>
  <c r="AP100" i="2"/>
  <c r="AP64" i="2"/>
  <c r="AP23" i="2"/>
  <c r="AP17" i="2"/>
  <c r="AP76" i="2"/>
  <c r="AP49" i="2"/>
  <c r="AP80" i="2"/>
  <c r="AP28" i="2"/>
  <c r="AP110" i="2"/>
  <c r="AP89" i="2"/>
  <c r="AP48" i="2"/>
  <c r="AP12" i="2"/>
  <c r="AP20" i="2"/>
  <c r="AP44" i="2"/>
  <c r="AP56" i="2"/>
  <c r="AP40" i="2"/>
  <c r="AP99" i="2"/>
  <c r="AP51" i="2"/>
  <c r="AP15" i="2"/>
  <c r="AP16" i="2"/>
  <c r="AQ16" i="2" s="1"/>
  <c r="AP46" i="2"/>
  <c r="AP77" i="2"/>
  <c r="AP67" i="2"/>
  <c r="AP85" i="2"/>
  <c r="AP27" i="2"/>
  <c r="AP73" i="2"/>
  <c r="AP63" i="2"/>
  <c r="AP21" i="2"/>
  <c r="AP45" i="2"/>
  <c r="AP54" i="2"/>
  <c r="AQ54" i="2" s="1"/>
  <c r="AP18" i="2"/>
  <c r="AP60" i="2"/>
  <c r="AP68" i="2"/>
  <c r="AP57" i="2"/>
  <c r="AL73" i="2"/>
  <c r="AH100" i="2"/>
  <c r="AH102" i="2"/>
  <c r="AH99" i="2"/>
  <c r="Z73" i="2"/>
  <c r="AD110" i="2"/>
  <c r="AD100" i="2"/>
  <c r="AD102" i="2"/>
  <c r="AD65" i="2"/>
  <c r="Z62" i="2"/>
  <c r="V84" i="2"/>
  <c r="V99" i="2"/>
  <c r="V100" i="2"/>
  <c r="V89" i="2"/>
  <c r="V64" i="2"/>
  <c r="V63" i="2"/>
  <c r="V65" i="2"/>
  <c r="W65" i="2" s="1"/>
  <c r="V102" i="2"/>
  <c r="R100" i="2"/>
  <c r="R84" i="2"/>
  <c r="S84" i="2" s="1"/>
  <c r="R65" i="2"/>
  <c r="S65" i="2" s="1"/>
  <c r="R89" i="2"/>
  <c r="N99" i="2"/>
  <c r="O99" i="2" s="1"/>
  <c r="D99" i="2" s="1"/>
  <c r="N100" i="2"/>
  <c r="O100" i="2" s="1"/>
  <c r="D100" i="2" s="1"/>
  <c r="N65" i="2"/>
  <c r="O65" i="2" s="1"/>
  <c r="N63" i="2"/>
  <c r="O63" i="2" s="1"/>
  <c r="N62" i="2"/>
  <c r="O62" i="2" s="1"/>
  <c r="D62" i="2" s="1"/>
  <c r="AL84" i="2"/>
  <c r="AL62" i="2"/>
  <c r="AL29" i="2"/>
  <c r="AM29" i="2" s="1"/>
  <c r="E29" i="2" s="1"/>
  <c r="AL15" i="2"/>
  <c r="AL50" i="2"/>
  <c r="AL91" i="2"/>
  <c r="AL44" i="2"/>
  <c r="AL100" i="2"/>
  <c r="AL99" i="2"/>
  <c r="AL102" i="2"/>
  <c r="AL65" i="2"/>
  <c r="AL89" i="2"/>
  <c r="AL16" i="2"/>
  <c r="AL17" i="2"/>
  <c r="AL78" i="2"/>
  <c r="AL66" i="2"/>
  <c r="AL56" i="2"/>
  <c r="AL48" i="2"/>
  <c r="AM48" i="2" s="1"/>
  <c r="E48" i="2" s="1"/>
  <c r="AL18" i="2"/>
  <c r="AL63" i="2"/>
  <c r="AL10" i="2"/>
  <c r="AL54" i="2"/>
  <c r="AM54" i="2" s="1"/>
  <c r="AL80" i="2"/>
  <c r="AL59" i="2"/>
  <c r="AL53" i="2"/>
  <c r="AL21" i="2"/>
  <c r="AL11" i="2"/>
  <c r="AM11" i="2" s="1"/>
  <c r="E11" i="2" s="1"/>
  <c r="AL46" i="2"/>
  <c r="AM46" i="2" s="1"/>
  <c r="AL79" i="2"/>
  <c r="AL77" i="2"/>
  <c r="AL34" i="2"/>
  <c r="AL75" i="2"/>
  <c r="AL61" i="2"/>
  <c r="AL60" i="2"/>
  <c r="AL64" i="2"/>
  <c r="AL20" i="2"/>
  <c r="AL111" i="2"/>
  <c r="AL92" i="2"/>
  <c r="AL76" i="2"/>
  <c r="AL28" i="2"/>
  <c r="AL68" i="2"/>
  <c r="AH62" i="2"/>
  <c r="AH63" i="2"/>
  <c r="AD57" i="2"/>
  <c r="AD18" i="2"/>
  <c r="AD34" i="2"/>
  <c r="AD27" i="2"/>
  <c r="AD63" i="2"/>
  <c r="AD62" i="2"/>
  <c r="AD64" i="2"/>
  <c r="AD40" i="2"/>
  <c r="AD28" i="2"/>
  <c r="AD73" i="2"/>
  <c r="Z20" i="2"/>
  <c r="Z55" i="2"/>
  <c r="Z85" i="2"/>
  <c r="Z51" i="2"/>
  <c r="Z52" i="2"/>
  <c r="Z19" i="2"/>
  <c r="Z110" i="2"/>
  <c r="Z23" i="2"/>
  <c r="Z50" i="2"/>
  <c r="Z54" i="2"/>
  <c r="AA54" i="2" s="1"/>
  <c r="Z80" i="2"/>
  <c r="Z59" i="2"/>
  <c r="Z53" i="2"/>
  <c r="Z28" i="2"/>
  <c r="Z75" i="2"/>
  <c r="Z84" i="2"/>
  <c r="Z29" i="2"/>
  <c r="Z15" i="2"/>
  <c r="Z111" i="2"/>
  <c r="Z92" i="2"/>
  <c r="Z76" i="2"/>
  <c r="Z100" i="2"/>
  <c r="Z16" i="2"/>
  <c r="AA16" i="2" s="1"/>
  <c r="E16" i="2" s="1"/>
  <c r="Z17" i="2"/>
  <c r="Z67" i="2"/>
  <c r="Z47" i="2"/>
  <c r="Z18" i="2"/>
  <c r="Z99" i="2"/>
  <c r="Z12" i="2"/>
  <c r="Z49" i="2"/>
  <c r="Z45" i="2"/>
  <c r="Z40" i="2"/>
  <c r="Z61" i="2"/>
  <c r="Z57" i="2"/>
  <c r="Z102" i="2"/>
  <c r="Z89" i="2"/>
  <c r="Z64" i="2"/>
  <c r="N102" i="2"/>
  <c r="O102" i="2" s="1"/>
  <c r="D102" i="2" s="1"/>
  <c r="N89" i="2"/>
  <c r="O89" i="2" s="1"/>
  <c r="D89" i="2" s="1"/>
  <c r="C11" i="9"/>
  <c r="C8" i="9"/>
  <c r="C9" i="9"/>
  <c r="C29" i="8"/>
  <c r="C32" i="8"/>
  <c r="C14" i="8"/>
  <c r="C32" i="6"/>
  <c r="C26" i="6"/>
  <c r="C29" i="6"/>
  <c r="C31" i="6"/>
  <c r="C28" i="6"/>
  <c r="C30" i="6"/>
  <c r="C17" i="6"/>
  <c r="C6" i="6"/>
  <c r="C12" i="6"/>
  <c r="C10" i="6"/>
  <c r="C11" i="6"/>
  <c r="C7" i="6"/>
  <c r="C12" i="9"/>
  <c r="C10" i="9"/>
  <c r="C11" i="7"/>
  <c r="C7" i="7"/>
  <c r="C13" i="7"/>
  <c r="C8" i="7"/>
  <c r="C19" i="8"/>
  <c r="C35" i="8"/>
  <c r="C12" i="8"/>
  <c r="C25" i="8"/>
  <c r="C14" i="6"/>
  <c r="C18" i="6"/>
  <c r="C8" i="6"/>
  <c r="C9" i="6"/>
  <c r="C21" i="6"/>
  <c r="C24" i="6"/>
  <c r="C40" i="6"/>
  <c r="C38" i="6"/>
  <c r="C36" i="6"/>
  <c r="C34" i="6"/>
  <c r="C27" i="6"/>
  <c r="C25" i="6"/>
  <c r="C19" i="6"/>
  <c r="C16" i="6"/>
  <c r="C13" i="6"/>
  <c r="C22" i="6"/>
  <c r="C20" i="6"/>
  <c r="C15" i="6"/>
  <c r="C39" i="6"/>
  <c r="C37" i="6"/>
  <c r="C35" i="6"/>
  <c r="C23" i="6"/>
  <c r="C15" i="8"/>
  <c r="C20" i="8"/>
  <c r="C36" i="8"/>
  <c r="C27" i="8"/>
  <c r="C42" i="8"/>
  <c r="C33" i="8"/>
  <c r="C23" i="8"/>
  <c r="C18" i="8"/>
  <c r="C9" i="8"/>
  <c r="C11" i="8"/>
  <c r="C30" i="8"/>
  <c r="C22" i="8"/>
  <c r="C40" i="8"/>
  <c r="C31" i="8"/>
  <c r="C38" i="8"/>
  <c r="C34" i="8"/>
  <c r="C39" i="8"/>
  <c r="C17" i="8"/>
  <c r="C21" i="8"/>
  <c r="C37" i="8"/>
  <c r="C28" i="8"/>
  <c r="C24" i="8"/>
  <c r="C13" i="8"/>
  <c r="C26" i="8"/>
  <c r="C8" i="8"/>
  <c r="C16" i="8"/>
  <c r="C10" i="8"/>
  <c r="C41" i="8"/>
  <c r="E111" i="2"/>
  <c r="D17" i="2" l="1"/>
  <c r="D50" i="2"/>
  <c r="C50" i="2" s="1"/>
  <c r="D25" i="2"/>
  <c r="D26" i="2"/>
  <c r="C33" i="2"/>
  <c r="D19" i="2"/>
  <c r="D66" i="2"/>
  <c r="C66" i="2" s="1"/>
  <c r="D44" i="2"/>
  <c r="D79" i="2"/>
  <c r="C79" i="2" s="1"/>
  <c r="D53" i="2"/>
  <c r="C53" i="2" s="1"/>
  <c r="D59" i="2"/>
  <c r="C59" i="2" s="1"/>
  <c r="D80" i="2"/>
  <c r="C80" i="2" s="1"/>
  <c r="E44" i="2"/>
  <c r="E47" i="2"/>
  <c r="D84" i="2"/>
  <c r="E45" i="2"/>
  <c r="D65" i="2"/>
  <c r="D64" i="2"/>
  <c r="E54" i="2"/>
  <c r="C54" i="2" s="1"/>
  <c r="D52" i="2"/>
  <c r="D48" i="2"/>
  <c r="C48" i="2" s="1"/>
  <c r="D61" i="2"/>
  <c r="C61" i="2" s="1"/>
  <c r="D47" i="2"/>
  <c r="D51" i="2"/>
  <c r="D67" i="2"/>
  <c r="C67" i="2" s="1"/>
  <c r="S82" i="2"/>
  <c r="D82" i="2" s="1"/>
  <c r="C82" i="2" s="1"/>
  <c r="S103" i="2"/>
  <c r="D103" i="2" s="1"/>
  <c r="C103" i="2" s="1"/>
  <c r="S105" i="2"/>
  <c r="D105" i="2" s="1"/>
  <c r="C105" i="2" s="1"/>
  <c r="E46" i="2"/>
  <c r="W71" i="2"/>
  <c r="D71" i="2" s="1"/>
  <c r="C71" i="2" s="1"/>
  <c r="W69" i="2"/>
  <c r="D69" i="2" s="1"/>
  <c r="C69" i="2" s="1"/>
  <c r="S104" i="2"/>
  <c r="D104" i="2" s="1"/>
  <c r="C104" i="2" s="1"/>
  <c r="S106" i="2"/>
  <c r="D106" i="2" s="1"/>
  <c r="C106" i="2" s="1"/>
  <c r="W72" i="2"/>
  <c r="D72" i="2" s="1"/>
  <c r="C72" i="2" s="1"/>
  <c r="S108" i="2"/>
  <c r="D108" i="2" s="1"/>
  <c r="C108" i="2" s="1"/>
  <c r="S58" i="2"/>
  <c r="D58" i="2" s="1"/>
  <c r="C58" i="2" s="1"/>
  <c r="D49" i="2"/>
  <c r="C49" i="2" s="1"/>
  <c r="S83" i="2"/>
  <c r="D83" i="2" s="1"/>
  <c r="C83" i="2" s="1"/>
  <c r="S81" i="2"/>
  <c r="D81" i="2" s="1"/>
  <c r="C81" i="2" s="1"/>
  <c r="D63" i="2"/>
  <c r="C63" i="2" s="1"/>
  <c r="W70" i="2"/>
  <c r="D70" i="2" s="1"/>
  <c r="C70" i="2" s="1"/>
  <c r="S109" i="2"/>
  <c r="D109" i="2" s="1"/>
  <c r="C109" i="2" s="1"/>
  <c r="D21" i="2"/>
  <c r="D10" i="2"/>
  <c r="C10" i="2" s="1"/>
  <c r="D12" i="2"/>
  <c r="C12" i="2" s="1"/>
  <c r="D18" i="2"/>
  <c r="C18" i="2" s="1"/>
  <c r="D15" i="2"/>
  <c r="C15" i="2" s="1"/>
  <c r="D23" i="2"/>
  <c r="C23" i="2" s="1"/>
  <c r="D14" i="2"/>
  <c r="C14" i="2" s="1"/>
  <c r="S37" i="2"/>
  <c r="D37" i="2" s="1"/>
  <c r="C37" i="2" s="1"/>
  <c r="S39" i="2"/>
  <c r="D39" i="2" s="1"/>
  <c r="C39" i="2" s="1"/>
  <c r="S22" i="2"/>
  <c r="D22" i="2" s="1"/>
  <c r="C22" i="2" s="1"/>
  <c r="D20" i="2"/>
  <c r="D11" i="2"/>
  <c r="D13" i="2"/>
  <c r="C13" i="2" s="1"/>
  <c r="S36" i="2"/>
  <c r="D36" i="2" s="1"/>
  <c r="C36" i="2" s="1"/>
  <c r="W32" i="2"/>
  <c r="D32" i="2" s="1"/>
  <c r="C32" i="2" s="1"/>
  <c r="C52" i="2"/>
  <c r="C57" i="2"/>
  <c r="C73" i="2"/>
  <c r="C26" i="2"/>
  <c r="C17" i="2"/>
  <c r="C64" i="2"/>
  <c r="C25" i="2"/>
  <c r="C60" i="2"/>
  <c r="C31" i="2"/>
  <c r="C19" i="2"/>
  <c r="C85" i="2"/>
  <c r="C65" i="2"/>
  <c r="C46" i="2"/>
  <c r="C84" i="2"/>
  <c r="C20" i="2"/>
  <c r="C11" i="2"/>
  <c r="C21" i="2"/>
  <c r="C16" i="2"/>
  <c r="C100" i="2"/>
  <c r="C27" i="2"/>
  <c r="C62" i="2"/>
  <c r="C102" i="2"/>
  <c r="C110" i="2"/>
  <c r="C89" i="2"/>
  <c r="C91" i="2"/>
  <c r="C55" i="2"/>
  <c r="C77" i="2"/>
  <c r="C99" i="2"/>
  <c r="C56" i="2"/>
  <c r="C28" i="2"/>
  <c r="C78" i="2"/>
  <c r="C29" i="2"/>
  <c r="C75" i="2"/>
  <c r="C92" i="2"/>
  <c r="C34" i="2"/>
  <c r="C40" i="2"/>
  <c r="C68" i="2"/>
  <c r="C111" i="2"/>
  <c r="C76" i="2"/>
  <c r="C51" i="2"/>
  <c r="A46" i="2" l="1"/>
  <c r="C44" i="2"/>
  <c r="C45" i="2"/>
  <c r="A45" i="2" s="1"/>
  <c r="C47" i="2"/>
  <c r="A47" i="2" l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Abfrage - Tabelle1" description="Verbindung mit der Abfrage 'Tabelle1' in der Arbeitsmappe." type="5" refreshedVersion="0" background="1" saveData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<sst xmlns="http://schemas.openxmlformats.org/spreadsheetml/2006/main" count="964" uniqueCount="437">
  <si>
    <t>ASC</t>
  </si>
  <si>
    <t>UYCAs</t>
  </si>
  <si>
    <t>SCK</t>
  </si>
  <si>
    <t>UYCWg</t>
  </si>
  <si>
    <t>Faktor</t>
  </si>
  <si>
    <t>Platz</t>
  </si>
  <si>
    <t>Steuerleute</t>
  </si>
  <si>
    <t>Club</t>
  </si>
  <si>
    <t>Punkte</t>
  </si>
  <si>
    <t>Regatten AUT</t>
  </si>
  <si>
    <t>Regatten Ausland</t>
  </si>
  <si>
    <t>Farthofer Michael</t>
  </si>
  <si>
    <t>AUT 277</t>
  </si>
  <si>
    <t>Skolaut Christoph</t>
  </si>
  <si>
    <t>UYCMo</t>
  </si>
  <si>
    <t>AUT 204</t>
  </si>
  <si>
    <t>Ritschel Michael</t>
  </si>
  <si>
    <t>AUT 209</t>
  </si>
  <si>
    <t>Resch Peter</t>
  </si>
  <si>
    <t>AUT 175</t>
  </si>
  <si>
    <t>Spitzauer Johann</t>
  </si>
  <si>
    <t>AUT 141</t>
  </si>
  <si>
    <t>Sturm Albert</t>
  </si>
  <si>
    <t>AUT 777</t>
  </si>
  <si>
    <t>Pretscher Michael</t>
  </si>
  <si>
    <t>AUT 192</t>
  </si>
  <si>
    <t>Eigenstuhler Lukas</t>
  </si>
  <si>
    <t>AUT 159</t>
  </si>
  <si>
    <t>Eder Wolfgang</t>
  </si>
  <si>
    <t>AUT 155</t>
  </si>
  <si>
    <t>Lutz Martin</t>
  </si>
  <si>
    <t>Kopetzky Michael</t>
  </si>
  <si>
    <t>SVW-YS</t>
  </si>
  <si>
    <t>Teiser Johannes</t>
  </si>
  <si>
    <t>GER 1210</t>
  </si>
  <si>
    <t>Richard Alexander Wenzel</t>
  </si>
  <si>
    <t>AUT 166</t>
  </si>
  <si>
    <t>Gfreiner Dietmar</t>
  </si>
  <si>
    <t>AUT 167</t>
  </si>
  <si>
    <t>Neugebauer Christian</t>
  </si>
  <si>
    <t>AUT 193</t>
  </si>
  <si>
    <t>Andresen Aksel</t>
  </si>
  <si>
    <t>DEN 425</t>
  </si>
  <si>
    <t>Jansen Johannes</t>
  </si>
  <si>
    <t>AUT 19</t>
  </si>
  <si>
    <t>Steinberger Anton</t>
  </si>
  <si>
    <t>AUT 188</t>
  </si>
  <si>
    <t>Stolitzka Alexander</t>
  </si>
  <si>
    <t>AUT 195</t>
  </si>
  <si>
    <t>Graf Hans</t>
  </si>
  <si>
    <t>Schrangl Philipp</t>
  </si>
  <si>
    <t>AUT 80</t>
  </si>
  <si>
    <t>Nadlinger Michael</t>
  </si>
  <si>
    <t>AUT 355</t>
  </si>
  <si>
    <t>Wutschl Anton</t>
  </si>
  <si>
    <t>SYC</t>
  </si>
  <si>
    <t>AUT 145</t>
  </si>
  <si>
    <t>Hermann Gerhard H.</t>
  </si>
  <si>
    <t>GER 60</t>
  </si>
  <si>
    <t>Pilgerstorfer Leo</t>
  </si>
  <si>
    <t>AUT 67</t>
  </si>
  <si>
    <t>Baert Michael</t>
  </si>
  <si>
    <t>SUI 206</t>
  </si>
  <si>
    <t>Bauer Albert</t>
  </si>
  <si>
    <t>Schlederer Manfred</t>
  </si>
  <si>
    <t>AUT 201</t>
  </si>
  <si>
    <t>Seydl Max</t>
  </si>
  <si>
    <t>Crew</t>
  </si>
  <si>
    <t>Deschka Stefan</t>
  </si>
  <si>
    <t>Skolaut Georg</t>
  </si>
  <si>
    <t>Hubauer Friedrich</t>
  </si>
  <si>
    <t>Pessl Harald</t>
  </si>
  <si>
    <t>Hauer Wilibald</t>
  </si>
  <si>
    <t>Kurz Justin</t>
  </si>
  <si>
    <t>Kobale Konstantin</t>
  </si>
  <si>
    <t>UYCWö</t>
  </si>
  <si>
    <t>Pichorner Jacob</t>
  </si>
  <si>
    <t>Feichtenschlager Matteo</t>
  </si>
  <si>
    <t>Pretscher Heinrich</t>
  </si>
  <si>
    <t>OESV</t>
  </si>
  <si>
    <t>Eisl Ilse</t>
  </si>
  <si>
    <t>Eisl Walter</t>
  </si>
  <si>
    <t>Feichtenschlager Maria</t>
  </si>
  <si>
    <t>Spitzauer Moritz-Silvester</t>
  </si>
  <si>
    <t>UYCNs</t>
  </si>
  <si>
    <t>Wildner Mona</t>
  </si>
  <si>
    <t>Eder Bernhard</t>
  </si>
  <si>
    <t>Nissl Helmut</t>
  </si>
  <si>
    <t>Listl Andreas</t>
  </si>
  <si>
    <t>SCM</t>
  </si>
  <si>
    <t>Eigenstuhler Florian</t>
  </si>
  <si>
    <t>Böckl Georg</t>
  </si>
  <si>
    <t>Jöbstl Wolfgang</t>
  </si>
  <si>
    <t>Friedrich Günther</t>
  </si>
  <si>
    <t>Tillmann Klaus</t>
  </si>
  <si>
    <t>Doll Bernd</t>
  </si>
  <si>
    <t>Hofer Florian</t>
  </si>
  <si>
    <t>Buchinger Wolfgang</t>
  </si>
  <si>
    <t>Schulz Michael</t>
  </si>
  <si>
    <t>Fussi Martin</t>
  </si>
  <si>
    <t>Gfreiner Anne</t>
  </si>
  <si>
    <t>Eder Herbert</t>
  </si>
  <si>
    <t>Wymetal Christian</t>
  </si>
  <si>
    <t>Weiser-Lobao Phlipp</t>
  </si>
  <si>
    <t>Pretscher Clemens</t>
  </si>
  <si>
    <t>Jöbstl Ute</t>
  </si>
  <si>
    <t>Piso Nicolaus</t>
  </si>
  <si>
    <t>Black Kaare</t>
  </si>
  <si>
    <t>Schwarz Stefan</t>
  </si>
  <si>
    <t>Flödl Matthias</t>
  </si>
  <si>
    <t>Mittermayr Klaus</t>
  </si>
  <si>
    <t>Grasmannn Tobias Michael</t>
  </si>
  <si>
    <t>Kohnhauser Veit</t>
  </si>
  <si>
    <t>Stadler Johannes</t>
  </si>
  <si>
    <t>Bermadinger Freddy</t>
  </si>
  <si>
    <t>Reichert Max</t>
  </si>
  <si>
    <t>Höfer Richard</t>
  </si>
  <si>
    <t>Stolitzka Laurenz</t>
  </si>
  <si>
    <t>Moser Jörg</t>
  </si>
  <si>
    <t>Cuber Anton</t>
  </si>
  <si>
    <t>Kretschmer Holger</t>
  </si>
  <si>
    <t>Fischer Bertram</t>
  </si>
  <si>
    <t>Jeschke Alexandra</t>
  </si>
  <si>
    <t>Jeschke Christoph</t>
  </si>
  <si>
    <t>Jöbstl Barbara</t>
  </si>
  <si>
    <t>Kleinheider Peter</t>
  </si>
  <si>
    <t>Wutschl Andreas</t>
  </si>
  <si>
    <t>Wutschl Marissa</t>
  </si>
  <si>
    <t>Mann Sascha</t>
  </si>
  <si>
    <t>Lehner Severin</t>
  </si>
  <si>
    <t>Kopetzky Marie Sophie</t>
  </si>
  <si>
    <t>Lux Günther</t>
  </si>
  <si>
    <t>Hermann Christian</t>
  </si>
  <si>
    <t>ÖSV</t>
  </si>
  <si>
    <t>Manhardt Christian</t>
  </si>
  <si>
    <t>Meixner Roman</t>
  </si>
  <si>
    <t>Zimmel Joachim</t>
  </si>
  <si>
    <t>Keiler Emily</t>
  </si>
  <si>
    <t>Janezic Gregor</t>
  </si>
  <si>
    <t>Nake Michael</t>
  </si>
  <si>
    <t>Seydl Xaver</t>
  </si>
  <si>
    <t>Strauch Moritz</t>
  </si>
  <si>
    <t>König Walter</t>
  </si>
  <si>
    <t>OSYC IG-S</t>
  </si>
  <si>
    <t>Braunegg Christof</t>
  </si>
  <si>
    <t>Raschke Gerald</t>
  </si>
  <si>
    <t>Scherzer Erich</t>
  </si>
  <si>
    <r>
      <t xml:space="preserve">Die Punkte für die Bestenliste werden für jede Regatta mit der Formel berechnet:
</t>
    </r>
    <r>
      <rPr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Punkte = (Tln+1-(Pkt/Wf)) * (100/Tln) * Fkt
</t>
    </r>
  </si>
  <si>
    <t>Tln:      Anzahl der Teilnehmer an der Regatta
Pkt:      Gesamtpunkteanzahl der Regatta
Wf:      Anzahl der Wettfahrten
Fkt:      Faktor der Regatta für die Bestenliste</t>
  </si>
  <si>
    <t>Regatta (Situation und Grade)</t>
  </si>
  <si>
    <t>Österreichische Schwerpunkt-Regatten *)</t>
  </si>
  <si>
    <t>*) Für die Wertung in der Bestenliste sind mindestens 5 Teilnehmer erforderlich. Ansonsten gibt es keine Mindestteilnehmerzahl für ein Zustandekommen einer Regatta, außer es sind solche in den Regeln für Meisterschaften festgelegt.</t>
  </si>
  <si>
    <t>Regatten bei denen nicht genug Wind für ausreichend Wettfahrten laut Ausschreibung war</t>
  </si>
  <si>
    <t>Ranglisten-Regatten im Ausland *)</t>
  </si>
  <si>
    <t>IDA Grade 3 Regatten</t>
  </si>
  <si>
    <r>
      <t>IDA Grade 2 Regatten (z.B. nationale Meisterschaften im Ausland</t>
    </r>
    <r>
      <rPr>
        <i/>
        <sz val="8"/>
        <color rgb="FF666666"/>
        <rFont val="Arial"/>
        <family val="2"/>
      </rPr>
      <t>)</t>
    </r>
  </si>
  <si>
    <t>IDA Grade 1 Regatten (z.B Grand Prix)</t>
  </si>
  <si>
    <t>Österreichische Staatsmeisterschaft</t>
  </si>
  <si>
    <t>Europameisterschaft</t>
  </si>
  <si>
    <t>Weltmeisterschaft, Gold Cup</t>
  </si>
  <si>
    <t>österreichische Revierwettfahrten mit mind. 5 Drachen am Start und einer Klassenwertung der Drachen nach gesegelter Zeit</t>
  </si>
  <si>
    <t>Eder Wolfgang / UYCAs / AUT 155</t>
  </si>
  <si>
    <t>Steuerleute / Club / Boot</t>
  </si>
  <si>
    <t>Feichtenschlager / UYCWg / AUT 159</t>
  </si>
  <si>
    <t>Litzlwurm
03.06.-04.06.2023
UYCAs</t>
  </si>
  <si>
    <t>Entenpokal
22.07.-23.07.2023
SCK</t>
  </si>
  <si>
    <t>ÖSTM
27.07.-30.07.2023
UYCAs</t>
  </si>
  <si>
    <t>Drachenkristall
19.08.-20.08.2023
UYCWg</t>
  </si>
  <si>
    <t>Beatrice Pokal
18.05.-19.05.2023
CYC (Chiemsee)</t>
  </si>
  <si>
    <t>Italienische Meisterschaft
09.03.-12.03.2023
Yacht Club Sanremo</t>
  </si>
  <si>
    <t>Silberdrachen
18.05.-19.05.2023
CYC (Chiemsee)</t>
  </si>
  <si>
    <t>Dragon Italian Grand Prix
21.06.-24.06.2023
Malcesine (Fraglia vela Malcesine)</t>
  </si>
  <si>
    <t>AUT 198</t>
  </si>
  <si>
    <t>AUT 178</t>
  </si>
  <si>
    <t>Oppitz Marcus</t>
  </si>
  <si>
    <t>Clodi Alexander</t>
  </si>
  <si>
    <t>xxx</t>
  </si>
  <si>
    <t>zzz</t>
  </si>
  <si>
    <t>Resch Peter / UYCAs / AUT 175</t>
  </si>
  <si>
    <t>Crew / Club</t>
  </si>
  <si>
    <t>Ritschel Michael / UYCWg / AUT 209</t>
  </si>
  <si>
    <t>Tln:</t>
  </si>
  <si>
    <t>Wf:</t>
  </si>
  <si>
    <t>Fkt:</t>
  </si>
  <si>
    <t>Gfreiner Dietmar / UYCAs / AUT 167</t>
  </si>
  <si>
    <t>Farthofer Michael / UYCAs / AUT 277</t>
  </si>
  <si>
    <t>Pretscher Michael / UYCAs / AUT 192</t>
  </si>
  <si>
    <t>Sturm Albert / UYCAs / AUT 777</t>
  </si>
  <si>
    <t>AUT 304</t>
  </si>
  <si>
    <t>Kopetzky Michael / SVW-YS / AUT 304</t>
  </si>
  <si>
    <t>Nadlinger Michael / UYCWg / AUT 355</t>
  </si>
  <si>
    <t>Oppitz Marcus / UYCAs / AUT 198</t>
  </si>
  <si>
    <t>Clodi Alexander / UYCAs / AUT 178</t>
  </si>
  <si>
    <t>Kurz Justin / UYCAs</t>
  </si>
  <si>
    <t>Hauer Wilibald / UYCAs</t>
  </si>
  <si>
    <t>Gfreiner Anne / UYCAs</t>
  </si>
  <si>
    <t>Fussi Martin / UYCAs</t>
  </si>
  <si>
    <t>Hubauer Friedrich / UYCAs</t>
  </si>
  <si>
    <t>Deschka Stefan / UYCAs</t>
  </si>
  <si>
    <t>Pretscher Heinrich / OESV</t>
  </si>
  <si>
    <t>Pessl Harald / UYCAs</t>
  </si>
  <si>
    <t>Pessl Laurenz</t>
  </si>
  <si>
    <t>Pessl Laurenz / UYCAs</t>
  </si>
  <si>
    <t>Feichtenschlager Maria / UYCWg</t>
  </si>
  <si>
    <t>Eigenstuhler Lukas / UYCWg</t>
  </si>
  <si>
    <t>Eisl Ilse / UYCWg</t>
  </si>
  <si>
    <t>Eisl Walter / UYCWg</t>
  </si>
  <si>
    <t>Stelzl Thomas</t>
  </si>
  <si>
    <t>Stelzl Thomas / UYCAs</t>
  </si>
  <si>
    <t>Jöbstl Ute / SVW-YS</t>
  </si>
  <si>
    <t>König Walter / OSYC IG-S</t>
  </si>
  <si>
    <t>Kleinheider Peter / LSCN</t>
  </si>
  <si>
    <t>Eder Bernhard / OESV</t>
  </si>
  <si>
    <t>Nissl Helmut / UYCAs</t>
  </si>
  <si>
    <t>Lindner Gerhard</t>
  </si>
  <si>
    <t>Sturz Peter</t>
  </si>
  <si>
    <t>Orasche Herbert</t>
  </si>
  <si>
    <t>SCS</t>
  </si>
  <si>
    <t>Beisteiner Peter</t>
  </si>
  <si>
    <t>Skolaut Christoph / UYCMo / AUT 204</t>
  </si>
  <si>
    <t>Skolaut Georg / UYCMo</t>
  </si>
  <si>
    <t>Lutz Martin / UYCWg</t>
  </si>
  <si>
    <t>Wildner Mona / UYCAs</t>
  </si>
  <si>
    <t>Pkte.</t>
  </si>
  <si>
    <t>Punkte 
[für BL]</t>
  </si>
  <si>
    <t>Stadler Georg</t>
  </si>
  <si>
    <t>Stadler Georg / UYCWg / AUT 204</t>
  </si>
  <si>
    <t>Anzahl Regatten AUT</t>
  </si>
  <si>
    <t>Spitzauer Johann / UYCAs / AUT 141</t>
  </si>
  <si>
    <t>Eigenstuhler Lukas / UYCWg / AUT 159</t>
  </si>
  <si>
    <t>Neugebauer Christian / UYCAs / AUT 193</t>
  </si>
  <si>
    <t>Stolitzka Alexander / UYCAs / AUT 195</t>
  </si>
  <si>
    <t>Flödl Mattias</t>
  </si>
  <si>
    <t>Zorn Matteo</t>
  </si>
  <si>
    <t>Gfreiner Louise</t>
  </si>
  <si>
    <t>Hofinger Felix</t>
  </si>
  <si>
    <t>AUT 54</t>
  </si>
  <si>
    <t>Elsner Bernd</t>
  </si>
  <si>
    <t>AUT 170</t>
  </si>
  <si>
    <t>Krones Alexander</t>
  </si>
  <si>
    <t>GER 609</t>
  </si>
  <si>
    <t>Hofinger Felix / UYCAs / AUT 54</t>
  </si>
  <si>
    <t>Elsner Bernd / UYCAs / AUT 170</t>
  </si>
  <si>
    <t>Gfreiner Louise / UYCAs / AUT 167</t>
  </si>
  <si>
    <t>Pilgerstorfer Leo / UYCAs / AUT 67</t>
  </si>
  <si>
    <t>Krones Alexander / UYCAs / GER 609</t>
  </si>
  <si>
    <r>
      <t>Die Punkte für die Bestenliste werden für jede Regatta mit der Formel berechnet:</t>
    </r>
    <r>
      <rPr>
        <sz val="12"/>
        <rFont val="Arial"/>
        <family val="2"/>
      </rPr>
      <t xml:space="preserve">
</t>
    </r>
    <r>
      <rPr>
        <b/>
        <i/>
        <sz val="12"/>
        <rFont val="Arial"/>
        <family val="2"/>
      </rPr>
      <t xml:space="preserve">Punkte = (Tln + 2) - Rang
</t>
    </r>
    <r>
      <rPr>
        <sz val="10"/>
        <rFont val="Arial"/>
        <family val="2"/>
      </rPr>
      <t>Tln: Anzahl der teilgenoimmenen Drachen
Rang: Platzierung innerhalb der Drachen
Sieger ist die/der Steuerfrau/Steuermann mit den meisten Punkten
Drachen-Yardstick: 106 / 107 / 109</t>
    </r>
  </si>
  <si>
    <t>Marblehead Trophy 
16.06.-18.06.2023
Venedig (Compagnia della Vela)</t>
  </si>
  <si>
    <t>Riha Wolfgang</t>
  </si>
  <si>
    <t>Riha Wolfgang / UYCWg</t>
  </si>
  <si>
    <t>Regatten in Wertung</t>
  </si>
  <si>
    <t>SCK Clubmeisterschaften, Nordschleife</t>
  </si>
  <si>
    <t>Datum</t>
  </si>
  <si>
    <t>nein</t>
  </si>
  <si>
    <t>AC SSCS</t>
  </si>
  <si>
    <t>SSCS</t>
  </si>
  <si>
    <t>AC SCATT</t>
  </si>
  <si>
    <t>SCATT</t>
  </si>
  <si>
    <t>AC SCK</t>
  </si>
  <si>
    <t>AC Steinbach</t>
  </si>
  <si>
    <t>SSVS</t>
  </si>
  <si>
    <t>Attersee Grand Prix</t>
  </si>
  <si>
    <t>???</t>
  </si>
  <si>
    <t>AC East Coast Race</t>
  </si>
  <si>
    <t>SCATT Clubmeisterschaften</t>
  </si>
  <si>
    <t>keine Clubmeisterschaften</t>
  </si>
  <si>
    <t>YES Clubmeisterschaft</t>
  </si>
  <si>
    <t>YES</t>
  </si>
  <si>
    <t>WSCW</t>
  </si>
  <si>
    <t>WSCW Clubmeisterschaft</t>
  </si>
  <si>
    <t>YCU Blaues Band</t>
  </si>
  <si>
    <t>YCU</t>
  </si>
  <si>
    <t>ja</t>
  </si>
  <si>
    <t>UYCAs Clubhaushandicap</t>
  </si>
  <si>
    <t>Litzlwurm 2023</t>
  </si>
  <si>
    <t>Entenpokal 2023</t>
  </si>
  <si>
    <t>Clubhaushandicup 2022
12.08.2022
UYCAs</t>
  </si>
  <si>
    <t>Entenpokal 2023
22.07. - 23.07.2023
SCK</t>
  </si>
  <si>
    <t>Attersee Grand Prix 2023
08.07.2023
UYCAs</t>
  </si>
  <si>
    <t xml:space="preserve">Litzlwurm 2023
03.06. - 04.06.2023
UYCAs
</t>
  </si>
  <si>
    <t>Lange Wettfahrt</t>
  </si>
  <si>
    <t>03.06-04.06.2023</t>
  </si>
  <si>
    <t>22.07.-23.07.2023</t>
  </si>
  <si>
    <t>tn. Drachen</t>
  </si>
  <si>
    <t>Rüppli Urs</t>
  </si>
  <si>
    <t>TYC</t>
  </si>
  <si>
    <t>SUI 341</t>
  </si>
  <si>
    <t>Spiessberger Christian</t>
  </si>
  <si>
    <t>SCA</t>
  </si>
  <si>
    <t>AUT 165</t>
  </si>
  <si>
    <t>Dichtl Johannes</t>
  </si>
  <si>
    <t>GER 1090</t>
  </si>
  <si>
    <t>Felzmann Florian</t>
  </si>
  <si>
    <t>AUT 227</t>
  </si>
  <si>
    <t>Brunnwind 1
02.07.2022</t>
  </si>
  <si>
    <t>Brunnwind 2
16.07.2022</t>
  </si>
  <si>
    <t>Sauschlagpokal
23.07.2022</t>
  </si>
  <si>
    <t>Weisses Band
30.07.2022</t>
  </si>
  <si>
    <t>Rössl Preis
06.08.2022</t>
  </si>
  <si>
    <t>Drachenkristall
28.08.2023</t>
  </si>
  <si>
    <t>Brunnwind 3
10.09.2022</t>
  </si>
  <si>
    <t>Steinberger Toni</t>
  </si>
  <si>
    <t>AUT 300</t>
  </si>
  <si>
    <t>Andresen Aksel / UYCWg / DEN 425</t>
  </si>
  <si>
    <t>Baert Michael / UYCWg / SUI 206</t>
  </si>
  <si>
    <t>Graf Hans / UYCWg / AUT 3</t>
  </si>
  <si>
    <t>Steinberger Toni / UYCWg / AUT 300</t>
  </si>
  <si>
    <t>Schlederer Manfred / UYCWg / AUT 201</t>
  </si>
  <si>
    <t>Lutz Martin / UYCWg / AUT 204</t>
  </si>
  <si>
    <t>Teiser Johannes / - / GER 1210</t>
  </si>
  <si>
    <t>Jansen Johannes / UYCWg / AUT 19</t>
  </si>
  <si>
    <t>Schrangl Phillipp / UYCWg / AUT 80</t>
  </si>
  <si>
    <t>Drachenkristall
2022
UYCWg</t>
  </si>
  <si>
    <t>ÖSTM
2022
UYCAs</t>
  </si>
  <si>
    <t>Litzlwurm
2023
UYCAs</t>
  </si>
  <si>
    <t>Entenpokal
2023
SCK</t>
  </si>
  <si>
    <t>Richard Alexander Wenzel / UYCAs / AUT 166</t>
  </si>
  <si>
    <t>Bauer Albert / UYCAs / AUT 67</t>
  </si>
  <si>
    <t>Steinberger Anton / UYCWg / AUT 188</t>
  </si>
  <si>
    <t>Schrangl Philipp / UYCWg / AUT 80</t>
  </si>
  <si>
    <t>Wutschl Anton / SYC / AUT 145</t>
  </si>
  <si>
    <t>Hans-Detmar 
Wagner Cup
2022
Torbole</t>
  </si>
  <si>
    <t>mind. 3 D</t>
  </si>
  <si>
    <t>AUT 186</t>
  </si>
  <si>
    <t>Mittermayr Klaus / UYCAs / AUT 355</t>
  </si>
  <si>
    <t>Spitzauer Johann / UYCAs / AUT 204</t>
  </si>
  <si>
    <t>Felzmann Florian / SCK / AUT 227</t>
  </si>
  <si>
    <t>Spiessberger Christian / SCA / AUT 141</t>
  </si>
  <si>
    <t>Harich Karoline</t>
  </si>
  <si>
    <t>AUT 206</t>
  </si>
  <si>
    <t>Arher Franz Stephan</t>
  </si>
  <si>
    <t xml:space="preserve">YCA </t>
  </si>
  <si>
    <t>AUT 97</t>
  </si>
  <si>
    <t>Harich Karoline / SCK / AUT 206</t>
  </si>
  <si>
    <t>Flödl Mattias / UYCAs / AUT 67</t>
  </si>
  <si>
    <t>Arher Franz Stephan / YCA  / AUT 97</t>
  </si>
  <si>
    <t>Kobale Konstantin / UYCWö</t>
  </si>
  <si>
    <t>Spitzauer Moritz-Sylvester</t>
  </si>
  <si>
    <t>Spitzauer Moritz-Silvester / UYCNs</t>
  </si>
  <si>
    <t>Gnan Markus</t>
  </si>
  <si>
    <t>Gnan Markus / SCK</t>
  </si>
  <si>
    <t>Felzmann Michael</t>
  </si>
  <si>
    <t>Felzmann Michael / SCK</t>
  </si>
  <si>
    <t>Wollner Helmut</t>
  </si>
  <si>
    <t>Braunegg Christof / UYCAs</t>
  </si>
  <si>
    <t>Wollner Helmut / UYCAs</t>
  </si>
  <si>
    <t>Schindler Christoph</t>
  </si>
  <si>
    <t>Schlipfinger Gerhard</t>
  </si>
  <si>
    <t>Schlipfinger Gerhard / SCA</t>
  </si>
  <si>
    <t>Schindler Christoph / SCK</t>
  </si>
  <si>
    <t>Pichorner Jacob / UYCAs</t>
  </si>
  <si>
    <t>Böckl Tobias</t>
  </si>
  <si>
    <t>Böckl Tobias / UYCAs</t>
  </si>
  <si>
    <t>Harich Benedikt</t>
  </si>
  <si>
    <t>Bauer Georg</t>
  </si>
  <si>
    <t>Harich Benedikt / SCK</t>
  </si>
  <si>
    <t>Bauer Georg / SCK</t>
  </si>
  <si>
    <t>Doll Bernd / UYCAs</t>
  </si>
  <si>
    <t>Pilgerstorfer Leo / UYCAs</t>
  </si>
  <si>
    <t>Ahrer Christian</t>
  </si>
  <si>
    <t>Hruby Wolfgang</t>
  </si>
  <si>
    <t>YCA</t>
  </si>
  <si>
    <t>Ahrer Christian / SCK</t>
  </si>
  <si>
    <t>Hermann Gerhard H. / SCK / GER 60</t>
  </si>
  <si>
    <r>
      <t xml:space="preserve">Österreichische Drachenflotte 
Attersee Dragon Challange
</t>
    </r>
    <r>
      <rPr>
        <b/>
        <i/>
        <sz val="12"/>
        <color rgb="FFFF0000"/>
        <rFont val="Arial"/>
        <family val="2"/>
      </rPr>
      <t>PLATZIERUNG</t>
    </r>
    <r>
      <rPr>
        <b/>
        <sz val="12"/>
        <rFont val="Arial"/>
        <family val="2"/>
      </rPr>
      <t xml:space="preserve"> 
</t>
    </r>
    <r>
      <rPr>
        <b/>
        <sz val="8"/>
        <color rgb="FFFF0000"/>
        <rFont val="Arial"/>
        <family val="2"/>
      </rPr>
      <t>Auswertezeitraum: 01.08.2022 - 23.04.2023
nach ÖSTM 2022 - inkl. Entenpokal 2023</t>
    </r>
  </si>
  <si>
    <r>
      <t xml:space="preserve">Österreichische Drachenflotte 
Wolfgangsee Dragon Challange 
</t>
    </r>
    <r>
      <rPr>
        <b/>
        <i/>
        <sz val="12"/>
        <color rgb="FFFF0000"/>
        <rFont val="Arial"/>
        <family val="2"/>
      </rPr>
      <t>PLATZIERUNG</t>
    </r>
  </si>
  <si>
    <r>
      <t xml:space="preserve">Österreichische Drachenflotte 
Drachen International Challenge 
</t>
    </r>
    <r>
      <rPr>
        <b/>
        <i/>
        <sz val="12"/>
        <color rgb="FFFF0000"/>
        <rFont val="Arial"/>
        <family val="2"/>
      </rPr>
      <t>PUNKTE gem. BL</t>
    </r>
    <r>
      <rPr>
        <b/>
        <sz val="12"/>
        <rFont val="Arial"/>
        <family val="2"/>
      </rPr>
      <t xml:space="preserve">
</t>
    </r>
  </si>
  <si>
    <r>
      <t xml:space="preserve">Österreichische Drachenflotte 
Salzkammergutpreis
</t>
    </r>
    <r>
      <rPr>
        <b/>
        <i/>
        <sz val="12"/>
        <color rgb="FFFF0000"/>
        <rFont val="Arial"/>
        <family val="2"/>
      </rPr>
      <t xml:space="preserve">
PUNKTE gem. BL
</t>
    </r>
    <r>
      <rPr>
        <b/>
        <sz val="12"/>
        <color rgb="FFFF0000"/>
        <rFont val="Arial"/>
        <family val="2"/>
      </rPr>
      <t xml:space="preserve">ACHTUNG: mind. zwei REVIERE
</t>
    </r>
    <r>
      <rPr>
        <b/>
        <sz val="8"/>
        <color rgb="FFFF0000"/>
        <rFont val="Arial"/>
        <family val="2"/>
      </rPr>
      <t>Auswertezeitraum: Entenpokal 2022 - Litzlwurm 2023</t>
    </r>
  </si>
  <si>
    <t>Streicher</t>
  </si>
  <si>
    <t>Wf gewertet</t>
  </si>
  <si>
    <t>Wf gesegelt</t>
  </si>
  <si>
    <r>
      <t xml:space="preserve">Tln:      Anzahl der Teilnehmer an der Regatta
Pkt:      Gesamtpunkteanzahl der Regatta
Wf:      Anzahl der Wettfahrten *)
Fkt:      Faktor der Regatta für die Bestenliste
</t>
    </r>
    <r>
      <rPr>
        <b/>
        <sz val="10"/>
        <color rgb="FFFF0000"/>
        <rFont val="Arial"/>
        <family val="2"/>
      </rPr>
      <t>*) Wettfahrten OHNE Streicher, d.h. z.B. 6 Wf gesegelt, 1 Streicher = 5 Wf
Wenn ein TN KEINE Wettfahrten gesegelt ist (alle DNC, DNS) = KEINE Punkte
In die Wertungen kommen nur Tln. die mind. einmal gestartet sind (auch wenn DNF)</t>
    </r>
  </si>
  <si>
    <t>Holzner Karl</t>
  </si>
  <si>
    <t>Holzner Karl / UYCWg / AUT 209</t>
  </si>
  <si>
    <t>Neugebauer Christian / UYCAs / AUT 198</t>
  </si>
  <si>
    <t>Ruckensteiner Andreas</t>
  </si>
  <si>
    <t>AUT 115</t>
  </si>
  <si>
    <t>Ruckensteiner Andreas / UYCAs / AUT 115</t>
  </si>
  <si>
    <t>Gilhofer Björn</t>
  </si>
  <si>
    <t>Gilhofer Björn / SCK</t>
  </si>
  <si>
    <t>Ritschel Michael / UYCWg</t>
  </si>
  <si>
    <t>Stolizka Alexander</t>
  </si>
  <si>
    <t>Stolizka Alexander / UYCAs</t>
  </si>
  <si>
    <t>Eder Herberrt / UYCMo</t>
  </si>
  <si>
    <t>Wymetal Christian / OESV</t>
  </si>
  <si>
    <t>Auinger Markus</t>
  </si>
  <si>
    <t>Kerschbaum Markus</t>
  </si>
  <si>
    <t>Auinger Markus / UYCAs</t>
  </si>
  <si>
    <t>Kerschbaum Markus / UYCAs</t>
  </si>
  <si>
    <t>Jöbstl Wolfgang / UYCWö</t>
  </si>
  <si>
    <t>Jöbstl Barbara / UYCWö</t>
  </si>
  <si>
    <t>Traxler Ernst</t>
  </si>
  <si>
    <t>SCFSt</t>
  </si>
  <si>
    <t>Prosser Peter</t>
  </si>
  <si>
    <t>Traxler Ernst / SCFSt</t>
  </si>
  <si>
    <t>Prosser Peter / SCFSt</t>
  </si>
  <si>
    <t>Schrangl Phillipp / UYCWg / AUT 355</t>
  </si>
  <si>
    <t>Steinberger Anton / UYCWg / AUT 300</t>
  </si>
  <si>
    <t>Grasmannn Tobias Michael / UYCWg</t>
  </si>
  <si>
    <t>Piso Nicolaus / UYCMo</t>
  </si>
  <si>
    <t>Friedrich Günther / UYCWg</t>
  </si>
  <si>
    <t>Tillmann Klaus / UYCWg</t>
  </si>
  <si>
    <t>Lütgendorf Kasimir / UYCWg</t>
  </si>
  <si>
    <t>Lütgendorf Kasimir</t>
  </si>
  <si>
    <t>Seidler Kari</t>
  </si>
  <si>
    <t>Seidler Kari / UYCAs</t>
  </si>
  <si>
    <t>Meixner Roman / UYCWg</t>
  </si>
  <si>
    <t>Hofbauer Alice</t>
  </si>
  <si>
    <t>Hofbauer Alice / UYCWg</t>
  </si>
  <si>
    <t>Schulz Michael / UYCWg</t>
  </si>
  <si>
    <t>Jeschke Christoph / UYCWg</t>
  </si>
  <si>
    <t>Graf Maximilian</t>
  </si>
  <si>
    <t>Graf Maximilian / UYCWg</t>
  </si>
  <si>
    <t>yyy</t>
  </si>
  <si>
    <t>Fleck Anna</t>
  </si>
  <si>
    <t>Schlederer Gunther</t>
  </si>
  <si>
    <t>Fleck Anna / UYCWg</t>
  </si>
  <si>
    <t>Schlederer Gunther / UYCWg</t>
  </si>
  <si>
    <t>Bermadinger Freddy / UYCWg</t>
  </si>
  <si>
    <t>Steinberger Wigg</t>
  </si>
  <si>
    <t>OESV-K</t>
  </si>
  <si>
    <t>Steinberger Wigg / OESV-K</t>
  </si>
  <si>
    <t>Wutschl Andreas / SYC</t>
  </si>
  <si>
    <t>Polster-Baert Barbara</t>
  </si>
  <si>
    <t>Polster-Baert Barbara / UYCWg</t>
  </si>
  <si>
    <t>Teiser Johannes / UYCWg / GER 1210</t>
  </si>
  <si>
    <t>Gold Cup
10.-15.09.2023
Torquay (Royal Torbay Yacht Club)</t>
  </si>
  <si>
    <t>H. D. Wagner-Cup
05.-07.10.2023
Torbole (Circolo Vela Torbole)</t>
  </si>
  <si>
    <t>Beatrice Pokal
18.05.-19.05.2023
Chiemsee (CYC)</t>
  </si>
  <si>
    <t>Silberdrachen
18.05.-19.05.2023
Chiemsee (CYC)</t>
  </si>
  <si>
    <t>Anzahl Regatten AUT gewertet</t>
  </si>
  <si>
    <t>Anzahl Regatten Ausland gewertet</t>
  </si>
  <si>
    <r>
      <t xml:space="preserve">Österreichische Drachenflotte 
BESTENLISTE 2023 
ab 01.01.2023 
</t>
    </r>
    <r>
      <rPr>
        <b/>
        <sz val="18"/>
        <color rgb="FFFF0000"/>
        <rFont val="Arial"/>
        <family val="2"/>
      </rPr>
      <t>(Stand: 07.10.2023)</t>
    </r>
  </si>
  <si>
    <t>Feichtenschlager Matteo / UYCWg / AUT 159</t>
  </si>
  <si>
    <t>Stadler Georg / UYCWg</t>
  </si>
  <si>
    <t>Regatten AUT gewertet</t>
  </si>
  <si>
    <t>Regatten Ausland gewertet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</si>
</sst>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_ ;\-#,##0.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8"/>
      <color rgb="FF666666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 inden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2" fontId="2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2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/>
    </xf>
    <xf numFmtId="0" fontId="10" fillId="0" borderId="6" xfId="1" applyNumberFormat="1" applyFont="1" applyFill="1" applyBorder="1" applyAlignment="1">
      <alignment horizontal="center" vertical="center"/>
    </xf>
    <xf numFmtId="2" fontId="10" fillId="0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4" fillId="0" borderId="6" xfId="1" applyNumberFormat="1" applyFont="1" applyFill="1" applyBorder="1" applyAlignment="1">
      <alignment horizontal="center" vertical="center"/>
    </xf>
    <xf numFmtId="2" fontId="14" fillId="0" borderId="6" xfId="1" applyNumberFormat="1" applyFont="1" applyFill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1" fontId="1" fillId="3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0" fillId="0" borderId="0" xfId="1" applyNumberFormat="1" applyFont="1"/>
    <xf numFmtId="164" fontId="10" fillId="0" borderId="1" xfId="1" applyNumberFormat="1" applyFont="1" applyBorder="1" applyAlignment="1">
      <alignment horizontal="center" vertical="center"/>
    </xf>
    <xf numFmtId="164" fontId="10" fillId="0" borderId="2" xfId="1" applyNumberFormat="1" applyFont="1" applyFill="1" applyBorder="1" applyAlignment="1">
      <alignment horizontal="center" vertical="center"/>
    </xf>
    <xf numFmtId="164" fontId="14" fillId="2" borderId="1" xfId="1" applyNumberFormat="1" applyFont="1" applyFill="1" applyBorder="1" applyAlignment="1">
      <alignment horizontal="center" vertical="center"/>
    </xf>
    <xf numFmtId="164" fontId="14" fillId="0" borderId="6" xfId="1" applyNumberFormat="1" applyFont="1" applyFill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/>
    </xf>
    <xf numFmtId="164" fontId="10" fillId="0" borderId="6" xfId="1" applyNumberFormat="1" applyFont="1" applyFill="1" applyBorder="1" applyAlignment="1">
      <alignment horizontal="center" vertical="center"/>
    </xf>
    <xf numFmtId="164" fontId="10" fillId="0" borderId="4" xfId="1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4" fillId="2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right" vertical="center" wrapText="1" indent="2"/>
    </xf>
    <xf numFmtId="0" fontId="15" fillId="0" borderId="5" xfId="0" applyFont="1" applyBorder="1" applyAlignment="1">
      <alignment horizontal="right" vertical="center" wrapText="1" indent="2"/>
    </xf>
    <xf numFmtId="0" fontId="15" fillId="0" borderId="7" xfId="0" applyFont="1" applyBorder="1" applyAlignment="1">
      <alignment horizontal="right" vertical="center" wrapText="1" indent="2"/>
    </xf>
    <xf numFmtId="0" fontId="15" fillId="0" borderId="0" xfId="0" applyFont="1" applyAlignment="1">
      <alignment horizontal="right" vertical="center" wrapText="1" indent="2"/>
    </xf>
    <xf numFmtId="0" fontId="15" fillId="0" borderId="5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8"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auto="1"/>
      </font>
      <numFmt numFmtId="3" formatCode="#,##0"/>
      <fill>
        <patternFill>
          <bgColor rgb="FFFFFF00"/>
        </patternFill>
      </fill>
    </dxf>
    <dxf>
      <font>
        <b val="0"/>
        <i val="0"/>
        <color auto="1"/>
      </font>
      <numFmt numFmtId="3" formatCode="#,##0"/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107157</xdr:colOff>
      <xdr:row>1</xdr:row>
      <xdr:rowOff>95250</xdr:rowOff>
    </xdr:from>
    <xdr:to>
      <xdr:col>1</xdr:col>
      <xdr:colOff>1472833</xdr:colOff>
      <xdr:row>6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C74D572-BF25-5F78-3F92-4E80537E011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125"/>
        <a:stretch/>
      </xdr:blipFill>
      <xdr:spPr bwMode="auto">
        <a:xfrm>
          <a:off x="107157" y="261938"/>
          <a:ext cx="1779379" cy="16549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1</xdr:row>
      <xdr:rowOff>142875</xdr:rowOff>
    </xdr:from>
    <xdr:to>
      <xdr:col>1</xdr:col>
      <xdr:colOff>627327</xdr:colOff>
      <xdr:row>1</xdr:row>
      <xdr:rowOff>977582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FCBE99C-E005-40A4-A094-08550D226F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125"/>
        <a:stretch/>
      </xdr:blipFill>
      <xdr:spPr bwMode="auto">
        <a:xfrm>
          <a:off x="130970" y="309563"/>
          <a:ext cx="896090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1</xdr:row>
      <xdr:rowOff>142875</xdr:rowOff>
    </xdr:from>
    <xdr:to>
      <xdr:col>1</xdr:col>
      <xdr:colOff>622247</xdr:colOff>
      <xdr:row>1</xdr:row>
      <xdr:rowOff>976312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2A0D708-5C08-4B74-A30A-E64BE32436C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125"/>
        <a:stretch/>
      </xdr:blipFill>
      <xdr:spPr bwMode="auto">
        <a:xfrm>
          <a:off x="130970" y="304800"/>
          <a:ext cx="891327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1</xdr:row>
      <xdr:rowOff>142875</xdr:rowOff>
    </xdr:from>
    <xdr:to>
      <xdr:col>1</xdr:col>
      <xdr:colOff>622247</xdr:colOff>
      <xdr:row>2</xdr:row>
      <xdr:rowOff>31749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A2FF406-1532-4419-AF49-4B2E7A18835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125"/>
        <a:stretch/>
      </xdr:blipFill>
      <xdr:spPr bwMode="auto">
        <a:xfrm>
          <a:off x="130970" y="301625"/>
          <a:ext cx="911965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1</xdr:row>
      <xdr:rowOff>142875</xdr:rowOff>
    </xdr:from>
    <xdr:to>
      <xdr:col>1</xdr:col>
      <xdr:colOff>622247</xdr:colOff>
      <xdr:row>1</xdr:row>
      <xdr:rowOff>976312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C46E6D6-AB29-43C6-9847-4C35F29780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125"/>
        <a:stretch/>
      </xdr:blipFill>
      <xdr:spPr bwMode="auto">
        <a:xfrm>
          <a:off x="130970" y="301625"/>
          <a:ext cx="911965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7101F-407B-4420-8E8C-A5883D994631}">
  <sheetPr>
    <pageSetUpPr fitToPage="1"/>
  </sheetPr>
  <dimension ref="A1:AY127"/>
  <sheetViews>
    <sheetView showZeros="0" tabSelected="1" topLeftCell="A59" zoomScale="80" zoomScaleNormal="80" workbookViewId="0">
      <pane xSplit="7" topLeftCell="H1" activePane="topRight" state="frozen"/>
      <selection pane="topRight" activeCell="C95" sqref="C95"/>
    </sheetView>
  </sheetViews>
  <sheetFormatPr baseColWidth="10" defaultColWidth="11.42578125" defaultRowHeight="15" outlineLevelRow="1" outlineLevelCol="1" x14ac:dyDescent="0.25"/>
  <cols>
    <col min="1" max="1" width="6" style="3" customWidth="1"/>
    <col min="2" max="2" width="54" style="3" customWidth="1"/>
    <col min="3" max="3" width="11.42578125" style="4"/>
    <col min="4" max="5" width="11.5703125" style="3" hidden="1" customWidth="1" outlineLevel="1"/>
    <col min="6" max="6" width="11.5703125" style="3" customWidth="1" collapsed="1"/>
    <col min="7" max="7" width="11.5703125" style="3" customWidth="1"/>
    <col min="8" max="8" width="2.7109375" customWidth="1"/>
    <col min="9" max="9" width="14.7109375" style="4" customWidth="1"/>
    <col min="10" max="10" width="9.7109375" style="4" hidden="1" customWidth="1" outlineLevel="1"/>
    <col min="11" max="11" width="9.7109375" style="4" customWidth="1" collapsed="1"/>
    <col min="12" max="12" width="2.7109375" style="4" customWidth="1"/>
    <col min="13" max="13" width="14.7109375" style="4" customWidth="1"/>
    <col min="14" max="14" width="9.7109375" style="4" hidden="1" customWidth="1" outlineLevel="1"/>
    <col min="15" max="15" width="9.7109375" style="4" customWidth="1" collapsed="1"/>
    <col min="16" max="16" width="2.7109375" style="4" customWidth="1"/>
    <col min="17" max="17" width="14.7109375" style="4" customWidth="1"/>
    <col min="18" max="18" width="9.7109375" style="4" hidden="1" customWidth="1" outlineLevel="1"/>
    <col min="19" max="19" width="9.7109375" style="4" customWidth="1" collapsed="1"/>
    <col min="20" max="20" width="2.7109375" style="4" customWidth="1"/>
    <col min="21" max="21" width="14.7109375" style="4" customWidth="1"/>
    <col min="22" max="22" width="9.7109375" style="4" hidden="1" customWidth="1" outlineLevel="1"/>
    <col min="23" max="23" width="9.7109375" style="4" customWidth="1" collapsed="1"/>
    <col min="24" max="24" width="9.7109375" style="19" customWidth="1"/>
    <col min="25" max="25" width="14.7109375" style="4" customWidth="1"/>
    <col min="26" max="26" width="9.7109375" style="4" hidden="1" customWidth="1" outlineLevel="1"/>
    <col min="27" max="27" width="9.7109375" style="16" customWidth="1" collapsed="1"/>
    <col min="28" max="28" width="2.7109375" style="16" customWidth="1"/>
    <col min="29" max="29" width="14.7109375" style="4" customWidth="1"/>
    <col min="30" max="30" width="9.7109375" style="4" hidden="1" customWidth="1" outlineLevel="1"/>
    <col min="31" max="31" width="9.7109375" style="4" customWidth="1" collapsed="1"/>
    <col min="32" max="32" width="2.7109375" style="4" customWidth="1"/>
    <col min="33" max="33" width="14.7109375" style="4" customWidth="1"/>
    <col min="34" max="34" width="9.7109375" style="4" hidden="1" customWidth="1" outlineLevel="1"/>
    <col min="35" max="35" width="9.7109375" style="4" customWidth="1" collapsed="1"/>
    <col min="36" max="36" width="2.7109375" style="4" customWidth="1"/>
    <col min="37" max="37" width="14.7109375" style="4" customWidth="1"/>
    <col min="38" max="38" width="9.7109375" style="4" hidden="1" customWidth="1" outlineLevel="1"/>
    <col min="39" max="39" width="9.7109375" style="4" customWidth="1" collapsed="1"/>
    <col min="40" max="40" width="2.7109375" style="4" customWidth="1"/>
    <col min="41" max="41" width="14.7109375" style="4" customWidth="1"/>
    <col min="42" max="42" width="9.7109375" style="4" hidden="1" customWidth="1" outlineLevel="1"/>
    <col min="43" max="43" width="9.7109375" style="4" customWidth="1" collapsed="1"/>
    <col min="44" max="44" width="2.7109375" style="3" customWidth="1"/>
    <col min="45" max="45" width="14.7109375" style="4" customWidth="1"/>
    <col min="46" max="46" width="9.7109375" style="4" hidden="1" customWidth="1" outlineLevel="1"/>
    <col min="47" max="47" width="9.7109375" style="4" customWidth="1" collapsed="1"/>
    <col min="48" max="48" width="2.7109375" style="3" customWidth="1"/>
    <col min="49" max="49" width="14.7109375" style="4" customWidth="1"/>
    <col min="50" max="50" width="9.7109375" style="4" hidden="1" customWidth="1" outlineLevel="1"/>
    <col min="51" max="51" width="9.7109375" style="4" customWidth="1" collapsed="1"/>
    <col min="52" max="16384" width="11.42578125" style="3"/>
  </cols>
  <sheetData>
    <row r="1" spans="1:51" ht="12.75" customHeight="1" x14ac:dyDescent="0.25">
      <c r="A1" s="4"/>
      <c r="B1" s="7"/>
      <c r="C1" s="7"/>
      <c r="D1" s="7"/>
      <c r="E1" s="7"/>
      <c r="F1" s="7"/>
      <c r="G1" s="7"/>
    </row>
    <row r="2" spans="1:51" ht="74.25" customHeight="1" x14ac:dyDescent="0.25">
      <c r="A2" s="85" t="s">
        <v>432</v>
      </c>
      <c r="B2" s="86"/>
      <c r="C2" s="86"/>
      <c r="D2" s="86"/>
      <c r="E2" s="86"/>
      <c r="F2" s="86"/>
      <c r="G2" s="87"/>
      <c r="I2" s="83" t="s">
        <v>164</v>
      </c>
      <c r="J2" s="84"/>
      <c r="K2" s="84"/>
      <c r="L2" s="44"/>
      <c r="M2" s="83" t="s">
        <v>165</v>
      </c>
      <c r="N2" s="84"/>
      <c r="O2" s="84"/>
      <c r="P2" s="44"/>
      <c r="Q2" s="83" t="s">
        <v>166</v>
      </c>
      <c r="R2" s="84"/>
      <c r="S2" s="84"/>
      <c r="T2" s="44"/>
      <c r="U2" s="83" t="s">
        <v>167</v>
      </c>
      <c r="V2" s="84"/>
      <c r="W2" s="84"/>
      <c r="Y2" s="80" t="s">
        <v>169</v>
      </c>
      <c r="Z2" s="81"/>
      <c r="AA2" s="81"/>
      <c r="AB2" s="44"/>
      <c r="AC2" s="80" t="s">
        <v>428</v>
      </c>
      <c r="AD2" s="81"/>
      <c r="AE2" s="81"/>
      <c r="AF2" s="44"/>
      <c r="AG2" s="80" t="s">
        <v>429</v>
      </c>
      <c r="AH2" s="81"/>
      <c r="AI2" s="81"/>
      <c r="AJ2" s="44"/>
      <c r="AK2" s="80" t="s">
        <v>171</v>
      </c>
      <c r="AL2" s="81"/>
      <c r="AM2" s="81"/>
      <c r="AN2" s="44"/>
      <c r="AO2" s="80" t="s">
        <v>247</v>
      </c>
      <c r="AP2" s="81"/>
      <c r="AQ2" s="81"/>
      <c r="AS2" s="80" t="s">
        <v>426</v>
      </c>
      <c r="AT2" s="81"/>
      <c r="AU2" s="81"/>
      <c r="AW2" s="80" t="s">
        <v>427</v>
      </c>
      <c r="AX2" s="81"/>
      <c r="AY2" s="81"/>
    </row>
    <row r="3" spans="1:51" s="73" customFormat="1" ht="15.95" customHeight="1" x14ac:dyDescent="0.25">
      <c r="A3" s="88"/>
      <c r="B3" s="89"/>
      <c r="C3" s="89"/>
      <c r="D3" s="89"/>
      <c r="E3" s="89"/>
      <c r="F3" s="89"/>
      <c r="G3" s="90"/>
      <c r="H3" s="67"/>
      <c r="I3" s="68" t="s">
        <v>181</v>
      </c>
      <c r="J3" s="69"/>
      <c r="K3" s="70">
        <v>11</v>
      </c>
      <c r="L3" s="71"/>
      <c r="M3" s="68" t="s">
        <v>181</v>
      </c>
      <c r="N3" s="69"/>
      <c r="O3" s="70">
        <v>18</v>
      </c>
      <c r="P3" s="71"/>
      <c r="Q3" s="68" t="s">
        <v>181</v>
      </c>
      <c r="R3" s="69"/>
      <c r="S3" s="70">
        <v>37</v>
      </c>
      <c r="T3" s="71"/>
      <c r="U3" s="68" t="s">
        <v>181</v>
      </c>
      <c r="V3" s="69"/>
      <c r="W3" s="70">
        <v>16</v>
      </c>
      <c r="X3" s="72"/>
      <c r="Y3" s="68" t="s">
        <v>181</v>
      </c>
      <c r="Z3" s="69"/>
      <c r="AA3" s="70">
        <v>33</v>
      </c>
      <c r="AB3" s="71"/>
      <c r="AC3" s="68" t="s">
        <v>181</v>
      </c>
      <c r="AD3" s="69"/>
      <c r="AE3" s="70">
        <v>13</v>
      </c>
      <c r="AF3" s="71"/>
      <c r="AG3" s="68" t="s">
        <v>181</v>
      </c>
      <c r="AH3" s="69"/>
      <c r="AI3" s="70">
        <v>16</v>
      </c>
      <c r="AJ3" s="71"/>
      <c r="AK3" s="68" t="s">
        <v>181</v>
      </c>
      <c r="AL3" s="69"/>
      <c r="AM3" s="70">
        <v>35</v>
      </c>
      <c r="AN3" s="71"/>
      <c r="AO3" s="68" t="s">
        <v>181</v>
      </c>
      <c r="AP3" s="69"/>
      <c r="AQ3" s="70">
        <v>33</v>
      </c>
      <c r="AS3" s="68" t="s">
        <v>181</v>
      </c>
      <c r="AT3" s="69"/>
      <c r="AU3" s="70">
        <v>49</v>
      </c>
      <c r="AW3" s="68" t="s">
        <v>181</v>
      </c>
      <c r="AX3" s="69"/>
      <c r="AY3" s="70">
        <v>21</v>
      </c>
    </row>
    <row r="4" spans="1:51" s="73" customFormat="1" ht="15.95" customHeight="1" x14ac:dyDescent="0.25">
      <c r="A4" s="88"/>
      <c r="B4" s="89"/>
      <c r="C4" s="89"/>
      <c r="D4" s="89"/>
      <c r="E4" s="89"/>
      <c r="F4" s="89"/>
      <c r="G4" s="90"/>
      <c r="H4" s="67"/>
      <c r="I4" s="68" t="s">
        <v>370</v>
      </c>
      <c r="J4" s="74"/>
      <c r="K4" s="70">
        <v>5</v>
      </c>
      <c r="L4" s="71"/>
      <c r="M4" s="68" t="s">
        <v>370</v>
      </c>
      <c r="N4" s="74"/>
      <c r="O4" s="70">
        <v>4</v>
      </c>
      <c r="P4" s="71"/>
      <c r="Q4" s="68" t="s">
        <v>370</v>
      </c>
      <c r="R4" s="74"/>
      <c r="S4" s="70">
        <v>2</v>
      </c>
      <c r="T4" s="71"/>
      <c r="U4" s="68" t="s">
        <v>370</v>
      </c>
      <c r="V4" s="74"/>
      <c r="W4" s="70">
        <v>3</v>
      </c>
      <c r="X4" s="72"/>
      <c r="Y4" s="68" t="s">
        <v>370</v>
      </c>
      <c r="Z4" s="74"/>
      <c r="AA4" s="70">
        <v>3</v>
      </c>
      <c r="AB4" s="71"/>
      <c r="AC4" s="68" t="s">
        <v>370</v>
      </c>
      <c r="AD4" s="74"/>
      <c r="AE4" s="70">
        <v>3</v>
      </c>
      <c r="AF4" s="71"/>
      <c r="AG4" s="68" t="s">
        <v>370</v>
      </c>
      <c r="AH4" s="74"/>
      <c r="AI4" s="70">
        <v>6</v>
      </c>
      <c r="AJ4" s="71"/>
      <c r="AK4" s="68" t="s">
        <v>370</v>
      </c>
      <c r="AL4" s="74"/>
      <c r="AM4" s="70">
        <v>8</v>
      </c>
      <c r="AN4" s="71"/>
      <c r="AO4" s="68" t="s">
        <v>370</v>
      </c>
      <c r="AP4" s="74"/>
      <c r="AQ4" s="70">
        <v>7</v>
      </c>
      <c r="AS4" s="68" t="s">
        <v>370</v>
      </c>
      <c r="AT4" s="74"/>
      <c r="AU4" s="70">
        <v>5</v>
      </c>
      <c r="AW4" s="68" t="s">
        <v>370</v>
      </c>
      <c r="AX4" s="74"/>
      <c r="AY4" s="70">
        <v>7</v>
      </c>
    </row>
    <row r="5" spans="1:51" s="73" customFormat="1" ht="15.95" customHeight="1" x14ac:dyDescent="0.25">
      <c r="A5" s="88"/>
      <c r="B5" s="89"/>
      <c r="C5" s="89"/>
      <c r="D5" s="89"/>
      <c r="E5" s="89"/>
      <c r="F5" s="89"/>
      <c r="G5" s="90"/>
      <c r="H5" s="67"/>
      <c r="I5" s="68" t="s">
        <v>368</v>
      </c>
      <c r="J5" s="74"/>
      <c r="K5" s="70">
        <v>1</v>
      </c>
      <c r="L5" s="71"/>
      <c r="M5" s="68" t="s">
        <v>368</v>
      </c>
      <c r="N5" s="74"/>
      <c r="O5" s="70">
        <v>1</v>
      </c>
      <c r="P5" s="71"/>
      <c r="Q5" s="68" t="s">
        <v>368</v>
      </c>
      <c r="R5" s="74"/>
      <c r="S5" s="70">
        <v>0</v>
      </c>
      <c r="T5" s="71"/>
      <c r="U5" s="68" t="s">
        <v>368</v>
      </c>
      <c r="V5" s="74"/>
      <c r="W5" s="70">
        <v>0</v>
      </c>
      <c r="X5" s="72"/>
      <c r="Y5" s="68" t="s">
        <v>368</v>
      </c>
      <c r="Z5" s="74"/>
      <c r="AA5" s="70">
        <v>0</v>
      </c>
      <c r="AB5" s="71"/>
      <c r="AC5" s="68" t="s">
        <v>368</v>
      </c>
      <c r="AD5" s="74"/>
      <c r="AE5" s="70">
        <v>0</v>
      </c>
      <c r="AF5" s="71"/>
      <c r="AG5" s="68" t="s">
        <v>368</v>
      </c>
      <c r="AH5" s="74"/>
      <c r="AI5" s="70">
        <v>1</v>
      </c>
      <c r="AJ5" s="71"/>
      <c r="AK5" s="68" t="s">
        <v>368</v>
      </c>
      <c r="AL5" s="74"/>
      <c r="AM5" s="70">
        <v>1</v>
      </c>
      <c r="AN5" s="71"/>
      <c r="AO5" s="68" t="s">
        <v>368</v>
      </c>
      <c r="AP5" s="74"/>
      <c r="AQ5" s="70">
        <v>1</v>
      </c>
      <c r="AS5" s="68" t="s">
        <v>368</v>
      </c>
      <c r="AT5" s="74"/>
      <c r="AU5" s="70">
        <v>0</v>
      </c>
      <c r="AW5" s="68" t="s">
        <v>368</v>
      </c>
      <c r="AX5" s="74"/>
      <c r="AY5" s="70">
        <v>1</v>
      </c>
    </row>
    <row r="6" spans="1:51" s="73" customFormat="1" ht="15.95" customHeight="1" x14ac:dyDescent="0.25">
      <c r="A6" s="88"/>
      <c r="B6" s="89"/>
      <c r="C6" s="89"/>
      <c r="D6" s="89"/>
      <c r="E6" s="89"/>
      <c r="F6" s="89"/>
      <c r="G6" s="90"/>
      <c r="H6" s="67"/>
      <c r="I6" s="68" t="s">
        <v>369</v>
      </c>
      <c r="J6" s="74"/>
      <c r="K6" s="76">
        <f>K4-K5</f>
        <v>4</v>
      </c>
      <c r="L6" s="71"/>
      <c r="M6" s="68" t="s">
        <v>369</v>
      </c>
      <c r="N6" s="74"/>
      <c r="O6" s="76">
        <f>O4-O5</f>
        <v>3</v>
      </c>
      <c r="P6" s="71"/>
      <c r="Q6" s="68" t="s">
        <v>369</v>
      </c>
      <c r="R6" s="74"/>
      <c r="S6" s="76">
        <f>S4-S5</f>
        <v>2</v>
      </c>
      <c r="T6" s="71"/>
      <c r="U6" s="68" t="s">
        <v>369</v>
      </c>
      <c r="V6" s="74"/>
      <c r="W6" s="76">
        <f>W4-W5</f>
        <v>3</v>
      </c>
      <c r="X6" s="72"/>
      <c r="Y6" s="68" t="s">
        <v>369</v>
      </c>
      <c r="Z6" s="74"/>
      <c r="AA6" s="76">
        <f>AA4-AA5</f>
        <v>3</v>
      </c>
      <c r="AB6" s="71"/>
      <c r="AC6" s="68" t="s">
        <v>369</v>
      </c>
      <c r="AD6" s="74"/>
      <c r="AE6" s="76">
        <f>AE4-AE5</f>
        <v>3</v>
      </c>
      <c r="AF6" s="71"/>
      <c r="AG6" s="68" t="s">
        <v>369</v>
      </c>
      <c r="AH6" s="74"/>
      <c r="AI6" s="76">
        <f>AI4-AI5</f>
        <v>5</v>
      </c>
      <c r="AJ6" s="71"/>
      <c r="AK6" s="68" t="s">
        <v>369</v>
      </c>
      <c r="AL6" s="74"/>
      <c r="AM6" s="76">
        <f>AM4-AM5</f>
        <v>7</v>
      </c>
      <c r="AN6" s="71"/>
      <c r="AO6" s="68" t="s">
        <v>369</v>
      </c>
      <c r="AP6" s="74"/>
      <c r="AQ6" s="76">
        <f>AQ4-AQ5</f>
        <v>6</v>
      </c>
      <c r="AS6" s="68" t="s">
        <v>369</v>
      </c>
      <c r="AT6" s="74"/>
      <c r="AU6" s="76">
        <f>AU4-AU5</f>
        <v>5</v>
      </c>
      <c r="AW6" s="68" t="s">
        <v>369</v>
      </c>
      <c r="AX6" s="74"/>
      <c r="AY6" s="76">
        <f>AY4-AY5</f>
        <v>6</v>
      </c>
    </row>
    <row r="7" spans="1:51" s="73" customFormat="1" ht="15.95" customHeight="1" x14ac:dyDescent="0.25">
      <c r="A7" s="91"/>
      <c r="B7" s="92"/>
      <c r="C7" s="92"/>
      <c r="D7" s="92"/>
      <c r="E7" s="92"/>
      <c r="F7" s="92"/>
      <c r="G7" s="93"/>
      <c r="H7" s="67"/>
      <c r="I7" s="68" t="s">
        <v>183</v>
      </c>
      <c r="J7" s="75"/>
      <c r="K7" s="78">
        <v>1</v>
      </c>
      <c r="L7" s="71"/>
      <c r="M7" s="68" t="s">
        <v>183</v>
      </c>
      <c r="N7" s="75"/>
      <c r="O7" s="78">
        <v>1</v>
      </c>
      <c r="P7" s="71"/>
      <c r="Q7" s="68" t="s">
        <v>183</v>
      </c>
      <c r="R7" s="75"/>
      <c r="S7" s="78">
        <v>1</v>
      </c>
      <c r="T7" s="71"/>
      <c r="U7" s="68" t="s">
        <v>183</v>
      </c>
      <c r="V7" s="75"/>
      <c r="W7" s="78">
        <v>1</v>
      </c>
      <c r="X7" s="72"/>
      <c r="Y7" s="68" t="s">
        <v>183</v>
      </c>
      <c r="Z7" s="75"/>
      <c r="AA7" s="78">
        <v>1.1000000000000001</v>
      </c>
      <c r="AB7" s="71"/>
      <c r="AC7" s="68" t="s">
        <v>183</v>
      </c>
      <c r="AD7" s="75"/>
      <c r="AE7" s="78">
        <v>1</v>
      </c>
      <c r="AF7" s="71"/>
      <c r="AG7" s="68" t="s">
        <v>183</v>
      </c>
      <c r="AH7" s="75"/>
      <c r="AI7" s="78">
        <v>1</v>
      </c>
      <c r="AJ7" s="71"/>
      <c r="AK7" s="68" t="s">
        <v>183</v>
      </c>
      <c r="AL7" s="75"/>
      <c r="AM7" s="78">
        <v>1.2</v>
      </c>
      <c r="AN7" s="71"/>
      <c r="AO7" s="68" t="s">
        <v>183</v>
      </c>
      <c r="AP7" s="75"/>
      <c r="AQ7" s="78">
        <v>1</v>
      </c>
      <c r="AS7" s="68" t="s">
        <v>183</v>
      </c>
      <c r="AT7" s="75"/>
      <c r="AU7" s="78">
        <v>1.4</v>
      </c>
      <c r="AW7" s="68" t="s">
        <v>183</v>
      </c>
      <c r="AX7" s="75"/>
      <c r="AY7" s="78">
        <v>1</v>
      </c>
    </row>
    <row r="8" spans="1:51" ht="9.9499999999999993" customHeight="1" x14ac:dyDescent="0.25">
      <c r="A8" s="4"/>
      <c r="B8" s="7"/>
      <c r="C8" s="7"/>
      <c r="D8" s="7"/>
      <c r="E8" s="7"/>
      <c r="F8" s="7"/>
      <c r="G8" s="7"/>
      <c r="J8" s="12"/>
      <c r="K8" s="16"/>
      <c r="L8" s="16"/>
      <c r="N8" s="12"/>
      <c r="O8" s="16"/>
      <c r="P8" s="16"/>
      <c r="R8" s="12"/>
      <c r="S8" s="16"/>
      <c r="T8" s="16"/>
      <c r="V8" s="12"/>
      <c r="W8" s="16"/>
      <c r="X8" s="4"/>
      <c r="Z8" s="12"/>
      <c r="AD8" s="12"/>
      <c r="AE8" s="16"/>
      <c r="AF8" s="16"/>
      <c r="AH8" s="12"/>
      <c r="AI8" s="16"/>
      <c r="AJ8" s="16"/>
      <c r="AL8" s="12"/>
      <c r="AM8" s="16"/>
      <c r="AN8" s="16"/>
      <c r="AP8" s="12"/>
      <c r="AQ8" s="16"/>
      <c r="AT8" s="12"/>
      <c r="AU8" s="16"/>
      <c r="AX8" s="12"/>
      <c r="AY8" s="16"/>
    </row>
    <row r="9" spans="1:51" ht="54" customHeight="1" x14ac:dyDescent="0.25">
      <c r="A9" s="20" t="s">
        <v>5</v>
      </c>
      <c r="B9" s="27" t="s">
        <v>162</v>
      </c>
      <c r="C9" s="20" t="s">
        <v>8</v>
      </c>
      <c r="D9" s="29" t="s">
        <v>9</v>
      </c>
      <c r="E9" s="28" t="s">
        <v>10</v>
      </c>
      <c r="F9" s="29" t="s">
        <v>430</v>
      </c>
      <c r="G9" s="28" t="s">
        <v>431</v>
      </c>
      <c r="I9" s="42" t="s">
        <v>223</v>
      </c>
      <c r="J9" s="42"/>
      <c r="K9" s="43" t="s">
        <v>224</v>
      </c>
      <c r="L9" s="47"/>
      <c r="M9" s="42" t="s">
        <v>223</v>
      </c>
      <c r="N9" s="42"/>
      <c r="O9" s="43" t="s">
        <v>224</v>
      </c>
      <c r="P9" s="47"/>
      <c r="Q9" s="42" t="s">
        <v>223</v>
      </c>
      <c r="R9" s="42"/>
      <c r="S9" s="43" t="s">
        <v>224</v>
      </c>
      <c r="T9" s="47"/>
      <c r="U9" s="42" t="s">
        <v>223</v>
      </c>
      <c r="V9" s="42"/>
      <c r="W9" s="43" t="s">
        <v>224</v>
      </c>
      <c r="Y9" s="42" t="s">
        <v>223</v>
      </c>
      <c r="Z9" s="42"/>
      <c r="AA9" s="43" t="s">
        <v>224</v>
      </c>
      <c r="AB9" s="47"/>
      <c r="AC9" s="42" t="s">
        <v>223</v>
      </c>
      <c r="AD9" s="42"/>
      <c r="AE9" s="43" t="s">
        <v>224</v>
      </c>
      <c r="AF9" s="47"/>
      <c r="AG9" s="42" t="s">
        <v>223</v>
      </c>
      <c r="AH9" s="42"/>
      <c r="AI9" s="43" t="s">
        <v>224</v>
      </c>
      <c r="AJ9" s="47"/>
      <c r="AK9" s="42" t="s">
        <v>223</v>
      </c>
      <c r="AL9" s="42"/>
      <c r="AM9" s="43" t="s">
        <v>224</v>
      </c>
      <c r="AN9" s="47"/>
      <c r="AO9" s="42" t="s">
        <v>223</v>
      </c>
      <c r="AP9" s="42"/>
      <c r="AQ9" s="43" t="s">
        <v>224</v>
      </c>
      <c r="AS9" s="42" t="s">
        <v>223</v>
      </c>
      <c r="AT9" s="42"/>
      <c r="AU9" s="43" t="s">
        <v>224</v>
      </c>
      <c r="AW9" s="42" t="s">
        <v>223</v>
      </c>
      <c r="AX9" s="42"/>
      <c r="AY9" s="43" t="s">
        <v>224</v>
      </c>
    </row>
    <row r="10" spans="1:51" outlineLevel="1" x14ac:dyDescent="0.25">
      <c r="A10" s="5">
        <v>1</v>
      </c>
      <c r="B10" s="13" t="s">
        <v>185</v>
      </c>
      <c r="C10" s="14">
        <f t="shared" ref="C10:C40" si="0">D10+E10</f>
        <v>399.24567924567924</v>
      </c>
      <c r="D10" s="25">
        <f t="shared" ref="D10:D40" si="1">K10+O10+S10+W10</f>
        <v>229.88670488670488</v>
      </c>
      <c r="E10" s="26">
        <f>AA10+AE10+AI10+AM10+AQ10+AU10+AY10</f>
        <v>169.35897435897436</v>
      </c>
      <c r="F10" s="33">
        <v>3</v>
      </c>
      <c r="G10" s="34">
        <v>2</v>
      </c>
      <c r="I10" s="35">
        <v>11</v>
      </c>
      <c r="J10" s="14">
        <f t="shared" ref="J10:J40" si="2">((K$3+1)-I10/K$6)*(100/K$3)*(K$7)</f>
        <v>84.090909090909093</v>
      </c>
      <c r="K10" s="14">
        <f t="shared" ref="K10:K23" si="3">IF(I10=0,0,J10)</f>
        <v>84.090909090909093</v>
      </c>
      <c r="L10" s="48"/>
      <c r="M10" s="35">
        <v>6</v>
      </c>
      <c r="N10" s="14">
        <f t="shared" ref="N10:N40" si="4">((O$3+1)-M10/O$6)*(100/O$3)*(O$7)</f>
        <v>94.444444444444443</v>
      </c>
      <c r="O10" s="79">
        <f t="shared" ref="O10:O40" si="5">IF(M10=0,0,N10)</f>
        <v>94.444444444444443</v>
      </c>
      <c r="P10" s="50"/>
      <c r="Q10" s="36">
        <v>38</v>
      </c>
      <c r="R10" s="14">
        <f t="shared" ref="R10:R40" si="6">((S$3+1)-Q10/S$6)*(100/S$3)*(S$7)</f>
        <v>51.351351351351347</v>
      </c>
      <c r="S10" s="79">
        <f t="shared" ref="S10:S40" si="7">IF(Q10=0,0,R10)</f>
        <v>51.351351351351347</v>
      </c>
      <c r="T10" s="50"/>
      <c r="U10" s="36"/>
      <c r="V10" s="14">
        <f t="shared" ref="V10:V40" si="8">((W$3+1)-U10/W$6)*(100/W$3)*(W$7)</f>
        <v>106.25</v>
      </c>
      <c r="W10" s="79">
        <f t="shared" ref="W10:W40" si="9">IF(U10=0,0,V10)</f>
        <v>0</v>
      </c>
      <c r="Y10" s="36"/>
      <c r="Z10" s="14">
        <f t="shared" ref="Z10:Z40" si="10">((AA$3+1)-Y10/AA$6)*(100/AA$3)*(AA$7)</f>
        <v>113.33333333333334</v>
      </c>
      <c r="AA10" s="14">
        <f t="shared" ref="AA10:AA23" si="11">IF(Y10=0,0,Z10)</f>
        <v>0</v>
      </c>
      <c r="AB10" s="49"/>
      <c r="AC10" s="36">
        <v>13</v>
      </c>
      <c r="AD10" s="14">
        <f t="shared" ref="AD10:AD40" si="12">((AE$3+1)-AC10/AE$6)*(100/AE$3)*(AE$7)</f>
        <v>74.358974358974365</v>
      </c>
      <c r="AE10" s="14">
        <f t="shared" ref="AE10:AE23" si="13">IF(AC10=0,0,AD10)</f>
        <v>74.358974358974365</v>
      </c>
      <c r="AF10" s="49"/>
      <c r="AG10" s="36">
        <v>9</v>
      </c>
      <c r="AH10" s="14">
        <f t="shared" ref="AH10:AH40" si="14">((AI$3+1)-AG10/AI$6)*(100/AI$3)*(AI$7)</f>
        <v>95</v>
      </c>
      <c r="AI10" s="5">
        <f t="shared" ref="AI10:AI23" si="15">IF(AG10=0,0,AH10)</f>
        <v>95</v>
      </c>
      <c r="AJ10" s="50"/>
      <c r="AK10" s="36"/>
      <c r="AL10" s="14">
        <f t="shared" ref="AL10:AL40" si="16">((AM$3+1)-AK10/AM$6)*(100/AM$3)*(AM$7)</f>
        <v>123.42857142857143</v>
      </c>
      <c r="AM10" s="14">
        <f t="shared" ref="AM10:AM23" si="17">IF(AK10=0,0,AL10)</f>
        <v>0</v>
      </c>
      <c r="AN10" s="50"/>
      <c r="AO10" s="36"/>
      <c r="AP10" s="14">
        <f t="shared" ref="AP10:AP40" si="18">((AQ$3+1)-AO10/AQ$6)*(100/AQ$3)*(AQ$7)</f>
        <v>103.03030303030303</v>
      </c>
      <c r="AQ10" s="14">
        <f t="shared" ref="AQ10:AQ23" si="19">IF(AO10=0,0,AP10)</f>
        <v>0</v>
      </c>
      <c r="AS10" s="36"/>
      <c r="AT10" s="14">
        <f t="shared" ref="AT10:AT40" si="20">((AU$3+1)-AS10/AU$6)*(100/AU$3)*(AU$7)</f>
        <v>142.85714285714286</v>
      </c>
      <c r="AU10" s="14">
        <f t="shared" ref="AU10:AU23" si="21">IF(AS10=0,0,AT10)</f>
        <v>0</v>
      </c>
      <c r="AW10" s="36"/>
      <c r="AX10" s="14">
        <f t="shared" ref="AX10:AX40" si="22">((AY$3+1)-AW10/AY$6)*(100/AY$3)*(AY$7)</f>
        <v>104.76190476190476</v>
      </c>
      <c r="AY10" s="14">
        <f t="shared" ref="AY10:AY23" si="23">IF(AW10=0,0,AX10)</f>
        <v>0</v>
      </c>
    </row>
    <row r="11" spans="1:51" outlineLevel="1" x14ac:dyDescent="0.25">
      <c r="A11" s="5">
        <v>2</v>
      </c>
      <c r="B11" s="13" t="s">
        <v>184</v>
      </c>
      <c r="C11" s="14">
        <f t="shared" si="0"/>
        <v>348.81294792009078</v>
      </c>
      <c r="D11" s="25">
        <f t="shared" si="1"/>
        <v>299.83335608335608</v>
      </c>
      <c r="E11" s="26">
        <f>AA11+AE11+AI11+AM11+AQ11+AU11+AY11</f>
        <v>48.979591836734691</v>
      </c>
      <c r="F11" s="33">
        <v>4</v>
      </c>
      <c r="G11" s="34">
        <v>1</v>
      </c>
      <c r="I11" s="36">
        <v>10</v>
      </c>
      <c r="J11" s="14">
        <f t="shared" si="2"/>
        <v>86.363636363636374</v>
      </c>
      <c r="K11" s="14">
        <f t="shared" si="3"/>
        <v>86.363636363636374</v>
      </c>
      <c r="L11" s="49"/>
      <c r="M11" s="36">
        <v>14</v>
      </c>
      <c r="N11" s="14">
        <f t="shared" si="4"/>
        <v>79.629629629629619</v>
      </c>
      <c r="O11" s="79">
        <f t="shared" si="5"/>
        <v>79.629629629629619</v>
      </c>
      <c r="P11" s="50"/>
      <c r="Q11" s="36">
        <v>34</v>
      </c>
      <c r="R11" s="14">
        <f t="shared" si="6"/>
        <v>56.756756756756758</v>
      </c>
      <c r="S11" s="79">
        <f t="shared" si="7"/>
        <v>56.756756756756758</v>
      </c>
      <c r="T11" s="50"/>
      <c r="U11" s="36">
        <v>14</v>
      </c>
      <c r="V11" s="14">
        <f t="shared" si="8"/>
        <v>77.083333333333329</v>
      </c>
      <c r="W11" s="79">
        <f t="shared" si="9"/>
        <v>77.083333333333329</v>
      </c>
      <c r="Y11" s="36"/>
      <c r="Z11" s="14">
        <f t="shared" si="10"/>
        <v>113.33333333333334</v>
      </c>
      <c r="AA11" s="14">
        <f t="shared" si="11"/>
        <v>0</v>
      </c>
      <c r="AB11" s="49"/>
      <c r="AC11" s="36"/>
      <c r="AD11" s="14">
        <f t="shared" si="12"/>
        <v>107.69230769230769</v>
      </c>
      <c r="AE11" s="14">
        <f t="shared" si="13"/>
        <v>0</v>
      </c>
      <c r="AF11" s="49"/>
      <c r="AG11" s="36"/>
      <c r="AH11" s="14">
        <f t="shared" si="14"/>
        <v>106.25</v>
      </c>
      <c r="AI11" s="5">
        <f t="shared" si="15"/>
        <v>0</v>
      </c>
      <c r="AJ11" s="50"/>
      <c r="AK11" s="36">
        <v>152</v>
      </c>
      <c r="AL11" s="14">
        <f t="shared" si="16"/>
        <v>48.979591836734691</v>
      </c>
      <c r="AM11" s="14">
        <f t="shared" si="17"/>
        <v>48.979591836734691</v>
      </c>
      <c r="AN11" s="50"/>
      <c r="AO11" s="36"/>
      <c r="AP11" s="14">
        <f t="shared" si="18"/>
        <v>103.03030303030303</v>
      </c>
      <c r="AQ11" s="14">
        <f t="shared" si="19"/>
        <v>0</v>
      </c>
      <c r="AS11" s="36"/>
      <c r="AT11" s="14">
        <f t="shared" si="20"/>
        <v>142.85714285714286</v>
      </c>
      <c r="AU11" s="14">
        <f t="shared" si="21"/>
        <v>0</v>
      </c>
      <c r="AW11" s="36"/>
      <c r="AX11" s="14">
        <f t="shared" si="22"/>
        <v>104.76190476190476</v>
      </c>
      <c r="AY11" s="14">
        <f t="shared" si="23"/>
        <v>0</v>
      </c>
    </row>
    <row r="12" spans="1:51" outlineLevel="1" x14ac:dyDescent="0.25">
      <c r="A12" s="5">
        <v>3</v>
      </c>
      <c r="B12" s="13" t="s">
        <v>186</v>
      </c>
      <c r="C12" s="14">
        <f t="shared" si="0"/>
        <v>314.87028112028111</v>
      </c>
      <c r="D12" s="25">
        <f t="shared" si="1"/>
        <v>206.76130676130677</v>
      </c>
      <c r="E12" s="26">
        <f>AA12+AE12+AI12+AQ12+AU12+AY12</f>
        <v>108.10897435897436</v>
      </c>
      <c r="F12" s="33">
        <v>3</v>
      </c>
      <c r="G12" s="34">
        <v>2</v>
      </c>
      <c r="I12" s="36">
        <v>16</v>
      </c>
      <c r="J12" s="14">
        <f t="shared" si="2"/>
        <v>72.727272727272734</v>
      </c>
      <c r="K12" s="14">
        <f t="shared" si="3"/>
        <v>72.727272727272734</v>
      </c>
      <c r="L12" s="49"/>
      <c r="M12" s="36">
        <v>16</v>
      </c>
      <c r="N12" s="14">
        <f t="shared" si="4"/>
        <v>75.925925925925924</v>
      </c>
      <c r="O12" s="79">
        <f t="shared" si="5"/>
        <v>75.925925925925924</v>
      </c>
      <c r="P12" s="50"/>
      <c r="Q12" s="36">
        <v>33</v>
      </c>
      <c r="R12" s="14">
        <f t="shared" si="6"/>
        <v>58.108108108108105</v>
      </c>
      <c r="S12" s="79">
        <f t="shared" si="7"/>
        <v>58.108108108108105</v>
      </c>
      <c r="T12" s="50"/>
      <c r="U12" s="36"/>
      <c r="V12" s="14">
        <f t="shared" si="8"/>
        <v>106.25</v>
      </c>
      <c r="W12" s="79">
        <f t="shared" si="9"/>
        <v>0</v>
      </c>
      <c r="Y12" s="36"/>
      <c r="Z12" s="14">
        <f t="shared" si="10"/>
        <v>113.33333333333334</v>
      </c>
      <c r="AA12" s="14">
        <f t="shared" si="11"/>
        <v>0</v>
      </c>
      <c r="AB12" s="49"/>
      <c r="AC12" s="36">
        <v>13</v>
      </c>
      <c r="AD12" s="14">
        <f t="shared" si="12"/>
        <v>74.358974358974365</v>
      </c>
      <c r="AE12" s="14">
        <f t="shared" si="13"/>
        <v>74.358974358974365</v>
      </c>
      <c r="AF12" s="49"/>
      <c r="AG12" s="36">
        <v>58</v>
      </c>
      <c r="AH12" s="14">
        <f t="shared" si="14"/>
        <v>33.75</v>
      </c>
      <c r="AI12" s="5">
        <f t="shared" si="15"/>
        <v>33.75</v>
      </c>
      <c r="AJ12" s="50"/>
      <c r="AK12" s="36">
        <v>187</v>
      </c>
      <c r="AL12" s="14">
        <f t="shared" si="16"/>
        <v>31.836734693877546</v>
      </c>
      <c r="AM12" s="14">
        <f t="shared" si="17"/>
        <v>31.836734693877546</v>
      </c>
      <c r="AN12" s="50"/>
      <c r="AO12" s="36"/>
      <c r="AP12" s="14">
        <f t="shared" si="18"/>
        <v>103.03030303030303</v>
      </c>
      <c r="AQ12" s="14">
        <f t="shared" si="19"/>
        <v>0</v>
      </c>
      <c r="AS12" s="36"/>
      <c r="AT12" s="14">
        <f t="shared" si="20"/>
        <v>142.85714285714286</v>
      </c>
      <c r="AU12" s="14">
        <f t="shared" si="21"/>
        <v>0</v>
      </c>
      <c r="AW12" s="36"/>
      <c r="AX12" s="14">
        <f t="shared" si="22"/>
        <v>104.76190476190476</v>
      </c>
      <c r="AY12" s="14">
        <f t="shared" si="23"/>
        <v>0</v>
      </c>
    </row>
    <row r="13" spans="1:51" outlineLevel="1" x14ac:dyDescent="0.25">
      <c r="A13" s="5">
        <v>4</v>
      </c>
      <c r="B13" s="15" t="s">
        <v>178</v>
      </c>
      <c r="C13" s="14">
        <f t="shared" si="0"/>
        <v>278.67445367445367</v>
      </c>
      <c r="D13" s="25">
        <f t="shared" si="1"/>
        <v>246.13477113477114</v>
      </c>
      <c r="E13" s="26">
        <f>AA13+AE13+AI13+AM13+AQ13+AU13+AY13</f>
        <v>32.539682539682545</v>
      </c>
      <c r="F13" s="33">
        <v>3</v>
      </c>
      <c r="G13" s="34">
        <v>1</v>
      </c>
      <c r="I13" s="36">
        <v>7</v>
      </c>
      <c r="J13" s="14">
        <f t="shared" si="2"/>
        <v>93.181818181818187</v>
      </c>
      <c r="K13" s="14">
        <f t="shared" si="3"/>
        <v>93.181818181818187</v>
      </c>
      <c r="L13" s="49"/>
      <c r="M13" s="36">
        <v>16</v>
      </c>
      <c r="N13" s="14">
        <f t="shared" si="4"/>
        <v>75.925925925925924</v>
      </c>
      <c r="O13" s="79">
        <f t="shared" si="5"/>
        <v>75.925925925925924</v>
      </c>
      <c r="P13" s="49"/>
      <c r="Q13" s="36">
        <v>19</v>
      </c>
      <c r="R13" s="14">
        <f t="shared" si="6"/>
        <v>77.027027027027032</v>
      </c>
      <c r="S13" s="79">
        <f t="shared" si="7"/>
        <v>77.027027027027032</v>
      </c>
      <c r="T13" s="49"/>
      <c r="U13" s="36"/>
      <c r="V13" s="14">
        <f t="shared" si="8"/>
        <v>106.25</v>
      </c>
      <c r="W13" s="79">
        <f t="shared" si="9"/>
        <v>0</v>
      </c>
      <c r="Y13" s="36"/>
      <c r="Z13" s="14">
        <f t="shared" si="10"/>
        <v>113.33333333333334</v>
      </c>
      <c r="AA13" s="14">
        <f t="shared" si="11"/>
        <v>0</v>
      </c>
      <c r="AB13" s="49"/>
      <c r="AC13" s="36"/>
      <c r="AD13" s="14">
        <f t="shared" si="12"/>
        <v>107.69230769230769</v>
      </c>
      <c r="AE13" s="14">
        <f t="shared" si="13"/>
        <v>0</v>
      </c>
      <c r="AF13" s="49"/>
      <c r="AG13" s="36"/>
      <c r="AH13" s="14">
        <f t="shared" si="14"/>
        <v>106.25</v>
      </c>
      <c r="AI13" s="5">
        <f t="shared" si="15"/>
        <v>0</v>
      </c>
      <c r="AJ13" s="50"/>
      <c r="AK13" s="36"/>
      <c r="AL13" s="14">
        <f t="shared" si="16"/>
        <v>123.42857142857143</v>
      </c>
      <c r="AM13" s="14">
        <f t="shared" si="17"/>
        <v>0</v>
      </c>
      <c r="AN13" s="50"/>
      <c r="AO13" s="36"/>
      <c r="AP13" s="14">
        <f t="shared" si="18"/>
        <v>103.03030303030303</v>
      </c>
      <c r="AQ13" s="14">
        <f t="shared" si="19"/>
        <v>0</v>
      </c>
      <c r="AS13" s="36"/>
      <c r="AT13" s="14">
        <f t="shared" si="20"/>
        <v>142.85714285714286</v>
      </c>
      <c r="AU13" s="14">
        <f t="shared" si="21"/>
        <v>0</v>
      </c>
      <c r="AW13" s="36">
        <v>91</v>
      </c>
      <c r="AX13" s="14">
        <f t="shared" si="22"/>
        <v>32.539682539682545</v>
      </c>
      <c r="AY13" s="14">
        <f t="shared" si="23"/>
        <v>32.539682539682545</v>
      </c>
    </row>
    <row r="14" spans="1:51" outlineLevel="1" x14ac:dyDescent="0.25">
      <c r="A14" s="5">
        <v>5</v>
      </c>
      <c r="B14" s="13" t="s">
        <v>187</v>
      </c>
      <c r="C14" s="14">
        <f t="shared" si="0"/>
        <v>237.67460642460642</v>
      </c>
      <c r="D14" s="25">
        <f t="shared" si="1"/>
        <v>237.67460642460642</v>
      </c>
      <c r="E14" s="26">
        <f>AA14+AE14+AI14+AM14+AQ14+AU14+AY14</f>
        <v>0</v>
      </c>
      <c r="F14" s="33">
        <v>4</v>
      </c>
      <c r="G14" s="34"/>
      <c r="I14" s="36">
        <v>30</v>
      </c>
      <c r="J14" s="14">
        <f t="shared" si="2"/>
        <v>40.909090909090914</v>
      </c>
      <c r="K14" s="14">
        <f t="shared" si="3"/>
        <v>40.909090909090914</v>
      </c>
      <c r="L14" s="49"/>
      <c r="M14" s="36">
        <v>26</v>
      </c>
      <c r="N14" s="14">
        <f t="shared" si="4"/>
        <v>57.407407407407412</v>
      </c>
      <c r="O14" s="79">
        <f t="shared" si="5"/>
        <v>57.407407407407412</v>
      </c>
      <c r="P14" s="50"/>
      <c r="Q14" s="36">
        <v>33</v>
      </c>
      <c r="R14" s="14">
        <f t="shared" si="6"/>
        <v>58.108108108108105</v>
      </c>
      <c r="S14" s="79">
        <f t="shared" si="7"/>
        <v>58.108108108108105</v>
      </c>
      <c r="T14" s="50"/>
      <c r="U14" s="36">
        <v>12</v>
      </c>
      <c r="V14" s="14">
        <f t="shared" si="8"/>
        <v>81.25</v>
      </c>
      <c r="W14" s="79">
        <f t="shared" si="9"/>
        <v>81.25</v>
      </c>
      <c r="Y14" s="36"/>
      <c r="Z14" s="14">
        <f t="shared" si="10"/>
        <v>113.33333333333334</v>
      </c>
      <c r="AA14" s="14">
        <f t="shared" si="11"/>
        <v>0</v>
      </c>
      <c r="AB14" s="49"/>
      <c r="AC14" s="36"/>
      <c r="AD14" s="14">
        <f t="shared" si="12"/>
        <v>107.69230769230769</v>
      </c>
      <c r="AE14" s="14">
        <f t="shared" si="13"/>
        <v>0</v>
      </c>
      <c r="AF14" s="49"/>
      <c r="AG14" s="36"/>
      <c r="AH14" s="14">
        <f t="shared" si="14"/>
        <v>106.25</v>
      </c>
      <c r="AI14" s="5">
        <f t="shared" si="15"/>
        <v>0</v>
      </c>
      <c r="AJ14" s="50"/>
      <c r="AK14" s="36"/>
      <c r="AL14" s="14">
        <f t="shared" si="16"/>
        <v>123.42857142857143</v>
      </c>
      <c r="AM14" s="14">
        <f t="shared" si="17"/>
        <v>0</v>
      </c>
      <c r="AN14" s="50"/>
      <c r="AO14" s="36"/>
      <c r="AP14" s="14">
        <f t="shared" si="18"/>
        <v>103.03030303030303</v>
      </c>
      <c r="AQ14" s="14">
        <f t="shared" si="19"/>
        <v>0</v>
      </c>
      <c r="AS14" s="36"/>
      <c r="AT14" s="14">
        <f t="shared" si="20"/>
        <v>142.85714285714286</v>
      </c>
      <c r="AU14" s="14">
        <f t="shared" si="21"/>
        <v>0</v>
      </c>
      <c r="AW14" s="36"/>
      <c r="AX14" s="14">
        <f t="shared" si="22"/>
        <v>104.76190476190476</v>
      </c>
      <c r="AY14" s="14">
        <f t="shared" si="23"/>
        <v>0</v>
      </c>
    </row>
    <row r="15" spans="1:51" outlineLevel="1" x14ac:dyDescent="0.25">
      <c r="A15" s="5">
        <v>6</v>
      </c>
      <c r="B15" s="13" t="s">
        <v>180</v>
      </c>
      <c r="C15" s="14">
        <f t="shared" si="0"/>
        <v>212.47960372960375</v>
      </c>
      <c r="D15" s="25">
        <f t="shared" si="1"/>
        <v>120.07575757575759</v>
      </c>
      <c r="E15" s="26">
        <f>AA15+AE15+AI15+AM15+AQ15+AU15+AY15</f>
        <v>92.40384615384616</v>
      </c>
      <c r="F15" s="33">
        <v>2</v>
      </c>
      <c r="G15" s="34">
        <v>2</v>
      </c>
      <c r="I15" s="36">
        <v>19</v>
      </c>
      <c r="J15" s="14">
        <f t="shared" si="2"/>
        <v>65.909090909090921</v>
      </c>
      <c r="K15" s="14">
        <f t="shared" si="3"/>
        <v>65.909090909090921</v>
      </c>
      <c r="L15" s="49"/>
      <c r="M15" s="36"/>
      <c r="N15" s="14">
        <f t="shared" si="4"/>
        <v>105.55555555555556</v>
      </c>
      <c r="O15" s="79">
        <f t="shared" si="5"/>
        <v>0</v>
      </c>
      <c r="P15" s="50"/>
      <c r="Q15" s="36"/>
      <c r="R15" s="14">
        <f t="shared" si="6"/>
        <v>102.70270270270269</v>
      </c>
      <c r="S15" s="79">
        <f t="shared" si="7"/>
        <v>0</v>
      </c>
      <c r="T15" s="50"/>
      <c r="U15" s="36">
        <v>25</v>
      </c>
      <c r="V15" s="14">
        <f t="shared" si="8"/>
        <v>54.166666666666664</v>
      </c>
      <c r="W15" s="79">
        <f t="shared" si="9"/>
        <v>54.166666666666664</v>
      </c>
      <c r="Y15" s="36"/>
      <c r="Z15" s="14">
        <f t="shared" si="10"/>
        <v>113.33333333333334</v>
      </c>
      <c r="AA15" s="14">
        <f t="shared" si="11"/>
        <v>0</v>
      </c>
      <c r="AB15" s="49"/>
      <c r="AC15" s="36">
        <v>24</v>
      </c>
      <c r="AD15" s="14">
        <f t="shared" si="12"/>
        <v>46.153846153846153</v>
      </c>
      <c r="AE15" s="14">
        <f t="shared" si="13"/>
        <v>46.153846153846153</v>
      </c>
      <c r="AF15" s="49"/>
      <c r="AG15" s="36">
        <v>48</v>
      </c>
      <c r="AH15" s="14">
        <f t="shared" si="14"/>
        <v>46.25</v>
      </c>
      <c r="AI15" s="5">
        <f t="shared" si="15"/>
        <v>46.25</v>
      </c>
      <c r="AJ15" s="50"/>
      <c r="AK15" s="36"/>
      <c r="AL15" s="14">
        <f t="shared" si="16"/>
        <v>123.42857142857143</v>
      </c>
      <c r="AM15" s="14">
        <f t="shared" si="17"/>
        <v>0</v>
      </c>
      <c r="AN15" s="50"/>
      <c r="AO15" s="36"/>
      <c r="AP15" s="14">
        <f t="shared" si="18"/>
        <v>103.03030303030303</v>
      </c>
      <c r="AQ15" s="14">
        <f t="shared" si="19"/>
        <v>0</v>
      </c>
      <c r="AS15" s="36"/>
      <c r="AT15" s="14">
        <f t="shared" si="20"/>
        <v>142.85714285714286</v>
      </c>
      <c r="AU15" s="14">
        <f t="shared" si="21"/>
        <v>0</v>
      </c>
      <c r="AW15" s="36"/>
      <c r="AX15" s="14">
        <f t="shared" si="22"/>
        <v>104.76190476190476</v>
      </c>
      <c r="AY15" s="14">
        <f t="shared" si="23"/>
        <v>0</v>
      </c>
    </row>
    <row r="16" spans="1:51" outlineLevel="1" x14ac:dyDescent="0.25">
      <c r="A16" s="5">
        <v>7</v>
      </c>
      <c r="B16" s="13" t="s">
        <v>219</v>
      </c>
      <c r="C16" s="14">
        <f t="shared" si="0"/>
        <v>176.25396825396825</v>
      </c>
      <c r="D16" s="25">
        <f t="shared" si="1"/>
        <v>0</v>
      </c>
      <c r="E16" s="26">
        <f>AA16+AE16+AI16+AM16+AU16+AY16</f>
        <v>176.25396825396825</v>
      </c>
      <c r="F16" s="33"/>
      <c r="G16" s="34">
        <v>2</v>
      </c>
      <c r="I16" s="36"/>
      <c r="J16" s="14">
        <f t="shared" si="2"/>
        <v>109.09090909090909</v>
      </c>
      <c r="K16" s="14">
        <f t="shared" si="3"/>
        <v>0</v>
      </c>
      <c r="L16" s="49"/>
      <c r="M16" s="36"/>
      <c r="N16" s="14">
        <f t="shared" si="4"/>
        <v>105.55555555555556</v>
      </c>
      <c r="O16" s="79">
        <f t="shared" si="5"/>
        <v>0</v>
      </c>
      <c r="P16" s="50"/>
      <c r="Q16" s="36"/>
      <c r="R16" s="14">
        <f t="shared" si="6"/>
        <v>102.70270270270269</v>
      </c>
      <c r="S16" s="79">
        <f t="shared" si="7"/>
        <v>0</v>
      </c>
      <c r="T16" s="50"/>
      <c r="U16" s="36"/>
      <c r="V16" s="14">
        <f t="shared" si="8"/>
        <v>106.25</v>
      </c>
      <c r="W16" s="79">
        <f t="shared" si="9"/>
        <v>0</v>
      </c>
      <c r="Y16" s="36">
        <v>38</v>
      </c>
      <c r="Z16" s="14">
        <f t="shared" si="10"/>
        <v>71.111111111111128</v>
      </c>
      <c r="AA16" s="14">
        <f t="shared" si="11"/>
        <v>71.111111111111128</v>
      </c>
      <c r="AB16" s="49"/>
      <c r="AC16" s="36"/>
      <c r="AD16" s="14">
        <f t="shared" si="12"/>
        <v>107.69230769230769</v>
      </c>
      <c r="AE16" s="14">
        <f t="shared" si="13"/>
        <v>0</v>
      </c>
      <c r="AF16" s="49"/>
      <c r="AG16" s="36"/>
      <c r="AH16" s="14">
        <f t="shared" si="14"/>
        <v>106.25</v>
      </c>
      <c r="AI16" s="5">
        <f t="shared" si="15"/>
        <v>0</v>
      </c>
      <c r="AJ16" s="50"/>
      <c r="AK16" s="36"/>
      <c r="AL16" s="14">
        <f t="shared" si="16"/>
        <v>123.42857142857143</v>
      </c>
      <c r="AM16" s="14">
        <f t="shared" si="17"/>
        <v>0</v>
      </c>
      <c r="AN16" s="50"/>
      <c r="AO16" s="36">
        <v>74</v>
      </c>
      <c r="AP16" s="14">
        <f t="shared" si="18"/>
        <v>65.656565656565647</v>
      </c>
      <c r="AQ16" s="14">
        <f t="shared" si="19"/>
        <v>65.656565656565647</v>
      </c>
      <c r="AS16" s="36">
        <v>66</v>
      </c>
      <c r="AT16" s="14">
        <f t="shared" si="20"/>
        <v>105.14285714285712</v>
      </c>
      <c r="AU16" s="14">
        <f t="shared" si="21"/>
        <v>105.14285714285712</v>
      </c>
      <c r="AW16" s="36"/>
      <c r="AX16" s="14">
        <f t="shared" si="22"/>
        <v>104.76190476190476</v>
      </c>
      <c r="AY16" s="14">
        <f t="shared" si="23"/>
        <v>0</v>
      </c>
    </row>
    <row r="17" spans="1:51" outlineLevel="1" x14ac:dyDescent="0.25">
      <c r="A17" s="5">
        <v>8</v>
      </c>
      <c r="B17" s="13" t="s">
        <v>433</v>
      </c>
      <c r="C17" s="14">
        <f t="shared" si="0"/>
        <v>153.40909090909093</v>
      </c>
      <c r="D17" s="25">
        <f t="shared" si="1"/>
        <v>153.40909090909093</v>
      </c>
      <c r="E17" s="26">
        <f t="shared" ref="E17:E40" si="24">AA17+AE17+AI17+AM17+AQ17+AU17+AY17</f>
        <v>0</v>
      </c>
      <c r="F17" s="33">
        <v>2</v>
      </c>
      <c r="G17" s="34"/>
      <c r="I17" s="36">
        <v>19</v>
      </c>
      <c r="J17" s="14">
        <f t="shared" si="2"/>
        <v>65.909090909090921</v>
      </c>
      <c r="K17" s="14">
        <f t="shared" si="3"/>
        <v>65.909090909090921</v>
      </c>
      <c r="L17" s="49"/>
      <c r="M17" s="36"/>
      <c r="N17" s="14">
        <f t="shared" si="4"/>
        <v>105.55555555555556</v>
      </c>
      <c r="O17" s="79">
        <f t="shared" si="5"/>
        <v>0</v>
      </c>
      <c r="P17" s="50"/>
      <c r="Q17" s="36"/>
      <c r="R17" s="14">
        <f t="shared" si="6"/>
        <v>102.70270270270269</v>
      </c>
      <c r="S17" s="79">
        <f t="shared" si="7"/>
        <v>0</v>
      </c>
      <c r="T17" s="50"/>
      <c r="U17" s="36">
        <v>9</v>
      </c>
      <c r="V17" s="14">
        <f t="shared" si="8"/>
        <v>87.5</v>
      </c>
      <c r="W17" s="79">
        <f t="shared" si="9"/>
        <v>87.5</v>
      </c>
      <c r="Y17" s="36"/>
      <c r="Z17" s="14">
        <f t="shared" si="10"/>
        <v>113.33333333333334</v>
      </c>
      <c r="AA17" s="14">
        <f t="shared" si="11"/>
        <v>0</v>
      </c>
      <c r="AB17" s="49"/>
      <c r="AC17" s="36"/>
      <c r="AD17" s="14">
        <f t="shared" si="12"/>
        <v>107.69230769230769</v>
      </c>
      <c r="AE17" s="14">
        <f t="shared" si="13"/>
        <v>0</v>
      </c>
      <c r="AF17" s="49"/>
      <c r="AG17" s="36"/>
      <c r="AH17" s="14">
        <f t="shared" si="14"/>
        <v>106.25</v>
      </c>
      <c r="AI17" s="5">
        <f t="shared" si="15"/>
        <v>0</v>
      </c>
      <c r="AJ17" s="50"/>
      <c r="AK17" s="36"/>
      <c r="AL17" s="14">
        <f t="shared" si="16"/>
        <v>123.42857142857143</v>
      </c>
      <c r="AM17" s="14">
        <f t="shared" si="17"/>
        <v>0</v>
      </c>
      <c r="AN17" s="50"/>
      <c r="AO17" s="36"/>
      <c r="AP17" s="14">
        <f t="shared" si="18"/>
        <v>103.03030303030303</v>
      </c>
      <c r="AQ17" s="14">
        <f t="shared" si="19"/>
        <v>0</v>
      </c>
      <c r="AS17" s="36"/>
      <c r="AT17" s="14">
        <f t="shared" si="20"/>
        <v>142.85714285714286</v>
      </c>
      <c r="AU17" s="14">
        <f t="shared" si="21"/>
        <v>0</v>
      </c>
      <c r="AW17" s="36"/>
      <c r="AX17" s="14">
        <f t="shared" si="22"/>
        <v>104.76190476190476</v>
      </c>
      <c r="AY17" s="14">
        <f t="shared" si="23"/>
        <v>0</v>
      </c>
    </row>
    <row r="18" spans="1:51" outlineLevel="1" x14ac:dyDescent="0.25">
      <c r="A18" s="5">
        <v>9</v>
      </c>
      <c r="B18" s="13" t="s">
        <v>326</v>
      </c>
      <c r="C18" s="14">
        <f t="shared" si="0"/>
        <v>152.90290290290289</v>
      </c>
      <c r="D18" s="25">
        <f t="shared" si="1"/>
        <v>152.90290290290289</v>
      </c>
      <c r="E18" s="26">
        <f t="shared" si="24"/>
        <v>0</v>
      </c>
      <c r="F18" s="33">
        <v>2</v>
      </c>
      <c r="G18" s="34"/>
      <c r="I18" s="36"/>
      <c r="J18" s="14">
        <f t="shared" si="2"/>
        <v>109.09090909090909</v>
      </c>
      <c r="K18" s="14">
        <f t="shared" si="3"/>
        <v>0</v>
      </c>
      <c r="L18" s="49"/>
      <c r="M18" s="36">
        <v>8</v>
      </c>
      <c r="N18" s="14">
        <f t="shared" si="4"/>
        <v>90.740740740740733</v>
      </c>
      <c r="O18" s="79">
        <f t="shared" si="5"/>
        <v>90.740740740740733</v>
      </c>
      <c r="P18" s="50"/>
      <c r="Q18" s="36">
        <v>30</v>
      </c>
      <c r="R18" s="14">
        <f t="shared" si="6"/>
        <v>62.162162162162161</v>
      </c>
      <c r="S18" s="79">
        <f t="shared" si="7"/>
        <v>62.162162162162161</v>
      </c>
      <c r="T18" s="50"/>
      <c r="U18" s="36"/>
      <c r="V18" s="14">
        <f t="shared" si="8"/>
        <v>106.25</v>
      </c>
      <c r="W18" s="79">
        <f t="shared" si="9"/>
        <v>0</v>
      </c>
      <c r="Y18" s="36"/>
      <c r="Z18" s="14">
        <f t="shared" si="10"/>
        <v>113.33333333333334</v>
      </c>
      <c r="AA18" s="14">
        <f t="shared" si="11"/>
        <v>0</v>
      </c>
      <c r="AB18" s="49"/>
      <c r="AC18" s="36"/>
      <c r="AD18" s="14">
        <f t="shared" si="12"/>
        <v>107.69230769230769</v>
      </c>
      <c r="AE18" s="14">
        <f t="shared" si="13"/>
        <v>0</v>
      </c>
      <c r="AF18" s="49"/>
      <c r="AG18" s="36"/>
      <c r="AH18" s="14">
        <f t="shared" si="14"/>
        <v>106.25</v>
      </c>
      <c r="AI18" s="5">
        <f t="shared" si="15"/>
        <v>0</v>
      </c>
      <c r="AJ18" s="50"/>
      <c r="AK18" s="36"/>
      <c r="AL18" s="14">
        <f t="shared" si="16"/>
        <v>123.42857142857143</v>
      </c>
      <c r="AM18" s="14">
        <f t="shared" si="17"/>
        <v>0</v>
      </c>
      <c r="AN18" s="50"/>
      <c r="AO18" s="36"/>
      <c r="AP18" s="14">
        <f t="shared" si="18"/>
        <v>103.03030303030303</v>
      </c>
      <c r="AQ18" s="14">
        <f t="shared" si="19"/>
        <v>0</v>
      </c>
      <c r="AS18" s="36"/>
      <c r="AT18" s="14">
        <f t="shared" si="20"/>
        <v>142.85714285714286</v>
      </c>
      <c r="AU18" s="14">
        <f t="shared" si="21"/>
        <v>0</v>
      </c>
      <c r="AW18" s="36"/>
      <c r="AX18" s="14">
        <f t="shared" si="22"/>
        <v>104.76190476190476</v>
      </c>
      <c r="AY18" s="14">
        <f t="shared" si="23"/>
        <v>0</v>
      </c>
    </row>
    <row r="19" spans="1:51" outlineLevel="1" x14ac:dyDescent="0.25">
      <c r="A19" s="5">
        <v>10</v>
      </c>
      <c r="B19" s="13" t="s">
        <v>327</v>
      </c>
      <c r="C19" s="14">
        <f t="shared" si="0"/>
        <v>122.77277277277275</v>
      </c>
      <c r="D19" s="25">
        <f t="shared" si="1"/>
        <v>122.77277277277275</v>
      </c>
      <c r="E19" s="26">
        <f t="shared" si="24"/>
        <v>0</v>
      </c>
      <c r="F19" s="33">
        <v>2</v>
      </c>
      <c r="G19" s="34"/>
      <c r="I19" s="36"/>
      <c r="J19" s="14">
        <f t="shared" si="2"/>
        <v>109.09090909090909</v>
      </c>
      <c r="K19" s="14">
        <f t="shared" si="3"/>
        <v>0</v>
      </c>
      <c r="L19" s="49"/>
      <c r="M19" s="36">
        <v>25</v>
      </c>
      <c r="N19" s="14">
        <f t="shared" si="4"/>
        <v>59.259259259259252</v>
      </c>
      <c r="O19" s="79">
        <f t="shared" si="5"/>
        <v>59.259259259259252</v>
      </c>
      <c r="P19" s="50"/>
      <c r="Q19" s="36">
        <v>29</v>
      </c>
      <c r="R19" s="14">
        <f t="shared" si="6"/>
        <v>63.513513513513509</v>
      </c>
      <c r="S19" s="79">
        <f t="shared" si="7"/>
        <v>63.513513513513509</v>
      </c>
      <c r="T19" s="50"/>
      <c r="U19" s="36"/>
      <c r="V19" s="14">
        <f t="shared" si="8"/>
        <v>106.25</v>
      </c>
      <c r="W19" s="79">
        <f t="shared" si="9"/>
        <v>0</v>
      </c>
      <c r="Y19" s="36"/>
      <c r="Z19" s="14">
        <f t="shared" si="10"/>
        <v>113.33333333333334</v>
      </c>
      <c r="AA19" s="14">
        <f t="shared" si="11"/>
        <v>0</v>
      </c>
      <c r="AB19" s="49"/>
      <c r="AC19" s="36"/>
      <c r="AD19" s="14">
        <f t="shared" si="12"/>
        <v>107.69230769230769</v>
      </c>
      <c r="AE19" s="14">
        <f t="shared" si="13"/>
        <v>0</v>
      </c>
      <c r="AF19" s="49"/>
      <c r="AG19" s="36"/>
      <c r="AH19" s="14">
        <f t="shared" si="14"/>
        <v>106.25</v>
      </c>
      <c r="AI19" s="5">
        <f t="shared" si="15"/>
        <v>0</v>
      </c>
      <c r="AJ19" s="50"/>
      <c r="AK19" s="36"/>
      <c r="AL19" s="14">
        <f t="shared" si="16"/>
        <v>123.42857142857143</v>
      </c>
      <c r="AM19" s="14">
        <f t="shared" si="17"/>
        <v>0</v>
      </c>
      <c r="AN19" s="50"/>
      <c r="AO19" s="36"/>
      <c r="AP19" s="14">
        <f t="shared" si="18"/>
        <v>103.03030303030303</v>
      </c>
      <c r="AQ19" s="14">
        <f t="shared" si="19"/>
        <v>0</v>
      </c>
      <c r="AS19" s="36"/>
      <c r="AT19" s="14">
        <f t="shared" si="20"/>
        <v>142.85714285714286</v>
      </c>
      <c r="AU19" s="14">
        <f t="shared" si="21"/>
        <v>0</v>
      </c>
      <c r="AW19" s="36"/>
      <c r="AX19" s="14">
        <f t="shared" si="22"/>
        <v>104.76190476190476</v>
      </c>
      <c r="AY19" s="14">
        <f t="shared" si="23"/>
        <v>0</v>
      </c>
    </row>
    <row r="20" spans="1:51" outlineLevel="1" x14ac:dyDescent="0.25">
      <c r="A20" s="5">
        <v>11</v>
      </c>
      <c r="B20" s="13" t="s">
        <v>190</v>
      </c>
      <c r="C20" s="14">
        <f t="shared" si="0"/>
        <v>105.8080808080808</v>
      </c>
      <c r="D20" s="25">
        <f t="shared" si="1"/>
        <v>105.8080808080808</v>
      </c>
      <c r="E20" s="26">
        <f t="shared" si="24"/>
        <v>0</v>
      </c>
      <c r="F20" s="33">
        <v>3</v>
      </c>
      <c r="G20" s="34"/>
      <c r="I20" s="36">
        <v>32</v>
      </c>
      <c r="J20" s="14">
        <f t="shared" si="2"/>
        <v>36.363636363636367</v>
      </c>
      <c r="K20" s="14">
        <f t="shared" si="3"/>
        <v>36.363636363636367</v>
      </c>
      <c r="L20" s="49"/>
      <c r="M20" s="36">
        <v>42</v>
      </c>
      <c r="N20" s="14">
        <f t="shared" si="4"/>
        <v>27.777777777777779</v>
      </c>
      <c r="O20" s="79">
        <f t="shared" si="5"/>
        <v>27.777777777777779</v>
      </c>
      <c r="P20" s="50"/>
      <c r="Q20" s="36"/>
      <c r="R20" s="14">
        <f t="shared" si="6"/>
        <v>102.70270270270269</v>
      </c>
      <c r="S20" s="79">
        <f t="shared" si="7"/>
        <v>0</v>
      </c>
      <c r="T20" s="50"/>
      <c r="U20" s="36">
        <v>31</v>
      </c>
      <c r="V20" s="14">
        <f t="shared" si="8"/>
        <v>41.666666666666664</v>
      </c>
      <c r="W20" s="79">
        <f t="shared" si="9"/>
        <v>41.666666666666664</v>
      </c>
      <c r="Y20" s="36"/>
      <c r="Z20" s="14">
        <f t="shared" si="10"/>
        <v>113.33333333333334</v>
      </c>
      <c r="AA20" s="14">
        <f t="shared" si="11"/>
        <v>0</v>
      </c>
      <c r="AB20" s="49"/>
      <c r="AC20" s="36"/>
      <c r="AD20" s="14">
        <f t="shared" si="12"/>
        <v>107.69230769230769</v>
      </c>
      <c r="AE20" s="14">
        <f t="shared" si="13"/>
        <v>0</v>
      </c>
      <c r="AF20" s="49"/>
      <c r="AG20" s="36"/>
      <c r="AH20" s="14">
        <f t="shared" si="14"/>
        <v>106.25</v>
      </c>
      <c r="AI20" s="5">
        <f t="shared" si="15"/>
        <v>0</v>
      </c>
      <c r="AJ20" s="50"/>
      <c r="AK20" s="36"/>
      <c r="AL20" s="14">
        <f t="shared" si="16"/>
        <v>123.42857142857143</v>
      </c>
      <c r="AM20" s="14">
        <f t="shared" si="17"/>
        <v>0</v>
      </c>
      <c r="AN20" s="50"/>
      <c r="AO20" s="36"/>
      <c r="AP20" s="14">
        <f t="shared" si="18"/>
        <v>103.03030303030303</v>
      </c>
      <c r="AQ20" s="14">
        <f t="shared" si="19"/>
        <v>0</v>
      </c>
      <c r="AS20" s="36"/>
      <c r="AT20" s="14">
        <f t="shared" si="20"/>
        <v>142.85714285714286</v>
      </c>
      <c r="AU20" s="14">
        <f t="shared" si="21"/>
        <v>0</v>
      </c>
      <c r="AW20" s="36"/>
      <c r="AX20" s="14">
        <f t="shared" si="22"/>
        <v>104.76190476190476</v>
      </c>
      <c r="AY20" s="14">
        <f t="shared" si="23"/>
        <v>0</v>
      </c>
    </row>
    <row r="21" spans="1:51" outlineLevel="1" x14ac:dyDescent="0.25">
      <c r="A21" s="5">
        <v>12</v>
      </c>
      <c r="B21" s="13" t="s">
        <v>161</v>
      </c>
      <c r="C21" s="14">
        <f t="shared" si="0"/>
        <v>95.900445900445902</v>
      </c>
      <c r="D21" s="25">
        <f t="shared" si="1"/>
        <v>95.900445900445902</v>
      </c>
      <c r="E21" s="26">
        <f t="shared" si="24"/>
        <v>0</v>
      </c>
      <c r="F21" s="33">
        <v>3</v>
      </c>
      <c r="G21" s="34"/>
      <c r="I21" s="36">
        <v>38</v>
      </c>
      <c r="J21" s="14">
        <f t="shared" si="2"/>
        <v>22.72727272727273</v>
      </c>
      <c r="K21" s="14">
        <f t="shared" si="3"/>
        <v>22.72727272727273</v>
      </c>
      <c r="L21" s="49"/>
      <c r="M21" s="36">
        <v>35</v>
      </c>
      <c r="N21" s="14">
        <f t="shared" si="4"/>
        <v>40.74074074074074</v>
      </c>
      <c r="O21" s="79">
        <f t="shared" si="5"/>
        <v>40.74074074074074</v>
      </c>
      <c r="P21" s="50"/>
      <c r="Q21" s="36">
        <v>52</v>
      </c>
      <c r="R21" s="14">
        <f t="shared" si="6"/>
        <v>32.432432432432435</v>
      </c>
      <c r="S21" s="79">
        <f t="shared" si="7"/>
        <v>32.432432432432435</v>
      </c>
      <c r="T21" s="50"/>
      <c r="U21" s="36"/>
      <c r="V21" s="14">
        <f t="shared" si="8"/>
        <v>106.25</v>
      </c>
      <c r="W21" s="79">
        <f t="shared" si="9"/>
        <v>0</v>
      </c>
      <c r="Y21" s="36"/>
      <c r="Z21" s="14">
        <f t="shared" si="10"/>
        <v>113.33333333333334</v>
      </c>
      <c r="AA21" s="14">
        <f t="shared" si="11"/>
        <v>0</v>
      </c>
      <c r="AB21" s="49"/>
      <c r="AC21" s="36"/>
      <c r="AD21" s="14">
        <f t="shared" si="12"/>
        <v>107.69230769230769</v>
      </c>
      <c r="AE21" s="14">
        <f t="shared" si="13"/>
        <v>0</v>
      </c>
      <c r="AF21" s="49"/>
      <c r="AG21" s="36"/>
      <c r="AH21" s="14">
        <f t="shared" si="14"/>
        <v>106.25</v>
      </c>
      <c r="AI21" s="5">
        <f t="shared" si="15"/>
        <v>0</v>
      </c>
      <c r="AJ21" s="50"/>
      <c r="AK21" s="36"/>
      <c r="AL21" s="14">
        <f t="shared" si="16"/>
        <v>123.42857142857143</v>
      </c>
      <c r="AM21" s="14">
        <f t="shared" si="17"/>
        <v>0</v>
      </c>
      <c r="AN21" s="50"/>
      <c r="AO21" s="36"/>
      <c r="AP21" s="14">
        <f t="shared" si="18"/>
        <v>103.03030303030303</v>
      </c>
      <c r="AQ21" s="14">
        <f t="shared" si="19"/>
        <v>0</v>
      </c>
      <c r="AS21" s="36"/>
      <c r="AT21" s="14">
        <f t="shared" si="20"/>
        <v>142.85714285714286</v>
      </c>
      <c r="AU21" s="14">
        <f t="shared" si="21"/>
        <v>0</v>
      </c>
      <c r="AW21" s="36"/>
      <c r="AX21" s="14">
        <f t="shared" si="22"/>
        <v>104.76190476190476</v>
      </c>
      <c r="AY21" s="14">
        <f t="shared" si="23"/>
        <v>0</v>
      </c>
    </row>
    <row r="22" spans="1:51" outlineLevel="1" x14ac:dyDescent="0.25">
      <c r="A22" s="5">
        <v>13</v>
      </c>
      <c r="B22" s="13" t="s">
        <v>325</v>
      </c>
      <c r="C22" s="14">
        <f t="shared" si="0"/>
        <v>94.594594594594597</v>
      </c>
      <c r="D22" s="25">
        <f t="shared" si="1"/>
        <v>94.594594594594597</v>
      </c>
      <c r="E22" s="26">
        <f t="shared" si="24"/>
        <v>0</v>
      </c>
      <c r="F22" s="33">
        <v>1</v>
      </c>
      <c r="G22" s="34"/>
      <c r="I22" s="36">
        <v>0</v>
      </c>
      <c r="J22" s="14">
        <f t="shared" si="2"/>
        <v>109.09090909090909</v>
      </c>
      <c r="K22" s="14">
        <f t="shared" si="3"/>
        <v>0</v>
      </c>
      <c r="L22" s="49"/>
      <c r="M22" s="36"/>
      <c r="N22" s="14">
        <f t="shared" si="4"/>
        <v>105.55555555555556</v>
      </c>
      <c r="O22" s="79">
        <f t="shared" si="5"/>
        <v>0</v>
      </c>
      <c r="P22" s="50"/>
      <c r="Q22" s="36">
        <v>6</v>
      </c>
      <c r="R22" s="14">
        <f t="shared" si="6"/>
        <v>94.594594594594597</v>
      </c>
      <c r="S22" s="79">
        <f t="shared" si="7"/>
        <v>94.594594594594597</v>
      </c>
      <c r="T22" s="50"/>
      <c r="U22" s="36"/>
      <c r="V22" s="14">
        <f t="shared" si="8"/>
        <v>106.25</v>
      </c>
      <c r="W22" s="79">
        <f t="shared" si="9"/>
        <v>0</v>
      </c>
      <c r="Y22" s="36"/>
      <c r="Z22" s="14">
        <f t="shared" si="10"/>
        <v>113.33333333333334</v>
      </c>
      <c r="AA22" s="14">
        <f t="shared" si="11"/>
        <v>0</v>
      </c>
      <c r="AB22" s="49"/>
      <c r="AC22" s="36"/>
      <c r="AD22" s="14">
        <f t="shared" si="12"/>
        <v>107.69230769230769</v>
      </c>
      <c r="AE22" s="14">
        <f t="shared" si="13"/>
        <v>0</v>
      </c>
      <c r="AF22" s="49"/>
      <c r="AG22" s="36"/>
      <c r="AH22" s="14">
        <f t="shared" si="14"/>
        <v>106.25</v>
      </c>
      <c r="AI22" s="5">
        <f t="shared" si="15"/>
        <v>0</v>
      </c>
      <c r="AJ22" s="50"/>
      <c r="AK22" s="36"/>
      <c r="AL22" s="14">
        <f t="shared" si="16"/>
        <v>123.42857142857143</v>
      </c>
      <c r="AM22" s="14">
        <f t="shared" si="17"/>
        <v>0</v>
      </c>
      <c r="AN22" s="50"/>
      <c r="AO22" s="36"/>
      <c r="AP22" s="14">
        <f t="shared" si="18"/>
        <v>103.03030303030303</v>
      </c>
      <c r="AQ22" s="14">
        <f t="shared" si="19"/>
        <v>0</v>
      </c>
      <c r="AS22" s="36"/>
      <c r="AT22" s="14">
        <f t="shared" si="20"/>
        <v>142.85714285714286</v>
      </c>
      <c r="AU22" s="14">
        <f t="shared" si="21"/>
        <v>0</v>
      </c>
      <c r="AW22" s="36"/>
      <c r="AX22" s="14">
        <f t="shared" si="22"/>
        <v>104.76190476190476</v>
      </c>
      <c r="AY22" s="14">
        <f t="shared" si="23"/>
        <v>0</v>
      </c>
    </row>
    <row r="23" spans="1:51" outlineLevel="1" x14ac:dyDescent="0.25">
      <c r="A23" s="5">
        <v>14</v>
      </c>
      <c r="B23" s="13" t="s">
        <v>189</v>
      </c>
      <c r="C23" s="14">
        <f t="shared" si="0"/>
        <v>92.039767039767042</v>
      </c>
      <c r="D23" s="25">
        <f t="shared" si="1"/>
        <v>92.039767039767042</v>
      </c>
      <c r="E23" s="26">
        <f t="shared" si="24"/>
        <v>0</v>
      </c>
      <c r="F23" s="33">
        <v>3</v>
      </c>
      <c r="G23" s="34"/>
      <c r="I23" s="36">
        <v>31</v>
      </c>
      <c r="J23" s="14">
        <f t="shared" si="2"/>
        <v>38.63636363636364</v>
      </c>
      <c r="K23" s="14">
        <f t="shared" si="3"/>
        <v>38.63636363636364</v>
      </c>
      <c r="L23" s="49"/>
      <c r="M23" s="36">
        <v>34</v>
      </c>
      <c r="N23" s="14">
        <f t="shared" si="4"/>
        <v>42.592592592592588</v>
      </c>
      <c r="O23" s="79">
        <f t="shared" si="5"/>
        <v>42.592592592592588</v>
      </c>
      <c r="P23" s="50"/>
      <c r="Q23" s="36">
        <v>68</v>
      </c>
      <c r="R23" s="14">
        <f t="shared" si="6"/>
        <v>10.810810810810811</v>
      </c>
      <c r="S23" s="79">
        <f t="shared" si="7"/>
        <v>10.810810810810811</v>
      </c>
      <c r="T23" s="50"/>
      <c r="U23" s="36"/>
      <c r="V23" s="14">
        <f t="shared" si="8"/>
        <v>106.25</v>
      </c>
      <c r="W23" s="79">
        <f t="shared" si="9"/>
        <v>0</v>
      </c>
      <c r="Y23" s="36"/>
      <c r="Z23" s="14">
        <f t="shared" si="10"/>
        <v>113.33333333333334</v>
      </c>
      <c r="AA23" s="14">
        <f t="shared" si="11"/>
        <v>0</v>
      </c>
      <c r="AB23" s="49"/>
      <c r="AC23" s="36"/>
      <c r="AD23" s="14">
        <f t="shared" si="12"/>
        <v>107.69230769230769</v>
      </c>
      <c r="AE23" s="14">
        <f t="shared" si="13"/>
        <v>0</v>
      </c>
      <c r="AF23" s="49"/>
      <c r="AG23" s="36"/>
      <c r="AH23" s="14">
        <f t="shared" si="14"/>
        <v>106.25</v>
      </c>
      <c r="AI23" s="5">
        <f t="shared" si="15"/>
        <v>0</v>
      </c>
      <c r="AJ23" s="50"/>
      <c r="AK23" s="36"/>
      <c r="AL23" s="14">
        <f t="shared" si="16"/>
        <v>123.42857142857143</v>
      </c>
      <c r="AM23" s="14">
        <f t="shared" si="17"/>
        <v>0</v>
      </c>
      <c r="AN23" s="50"/>
      <c r="AO23" s="36"/>
      <c r="AP23" s="14">
        <f t="shared" si="18"/>
        <v>103.03030303030303</v>
      </c>
      <c r="AQ23" s="14">
        <f t="shared" si="19"/>
        <v>0</v>
      </c>
      <c r="AS23" s="36"/>
      <c r="AT23" s="14">
        <f t="shared" si="20"/>
        <v>142.85714285714286</v>
      </c>
      <c r="AU23" s="14">
        <f t="shared" si="21"/>
        <v>0</v>
      </c>
      <c r="AW23" s="36"/>
      <c r="AX23" s="14">
        <f t="shared" si="22"/>
        <v>104.76190476190476</v>
      </c>
      <c r="AY23" s="14">
        <f t="shared" si="23"/>
        <v>0</v>
      </c>
    </row>
    <row r="24" spans="1:51" outlineLevel="1" x14ac:dyDescent="0.25">
      <c r="A24" s="5">
        <v>15</v>
      </c>
      <c r="B24" s="13" t="s">
        <v>308</v>
      </c>
      <c r="C24" s="14">
        <f t="shared" si="0"/>
        <v>87.5</v>
      </c>
      <c r="D24" s="25">
        <f t="shared" si="1"/>
        <v>87.5</v>
      </c>
      <c r="E24" s="26">
        <f t="shared" si="24"/>
        <v>0</v>
      </c>
      <c r="F24" s="33">
        <v>1</v>
      </c>
      <c r="G24" s="34"/>
      <c r="I24" s="36"/>
      <c r="J24" s="14">
        <f t="shared" si="2"/>
        <v>109.09090909090909</v>
      </c>
      <c r="K24" s="14"/>
      <c r="L24" s="49"/>
      <c r="M24" s="36"/>
      <c r="N24" s="14">
        <f t="shared" si="4"/>
        <v>105.55555555555556</v>
      </c>
      <c r="O24" s="79">
        <f t="shared" si="5"/>
        <v>0</v>
      </c>
      <c r="P24" s="50"/>
      <c r="Q24" s="36"/>
      <c r="R24" s="14">
        <f t="shared" si="6"/>
        <v>102.70270270270269</v>
      </c>
      <c r="S24" s="79">
        <f t="shared" si="7"/>
        <v>0</v>
      </c>
      <c r="T24" s="50"/>
      <c r="U24" s="36">
        <v>9</v>
      </c>
      <c r="V24" s="14">
        <f t="shared" si="8"/>
        <v>87.5</v>
      </c>
      <c r="W24" s="79">
        <f t="shared" si="9"/>
        <v>87.5</v>
      </c>
      <c r="Y24" s="36"/>
      <c r="Z24" s="14">
        <f t="shared" si="10"/>
        <v>113.33333333333334</v>
      </c>
      <c r="AA24" s="14"/>
      <c r="AB24" s="49"/>
      <c r="AC24" s="36"/>
      <c r="AD24" s="14">
        <f t="shared" si="12"/>
        <v>107.69230769230769</v>
      </c>
      <c r="AE24" s="14"/>
      <c r="AF24" s="49"/>
      <c r="AG24" s="36"/>
      <c r="AH24" s="14">
        <f t="shared" si="14"/>
        <v>106.25</v>
      </c>
      <c r="AI24" s="5"/>
      <c r="AJ24" s="50"/>
      <c r="AK24" s="36"/>
      <c r="AL24" s="14">
        <f t="shared" si="16"/>
        <v>123.42857142857143</v>
      </c>
      <c r="AM24" s="14"/>
      <c r="AN24" s="50"/>
      <c r="AO24" s="36"/>
      <c r="AP24" s="14">
        <f t="shared" si="18"/>
        <v>103.03030303030303</v>
      </c>
      <c r="AQ24" s="14"/>
      <c r="AS24" s="36"/>
      <c r="AT24" s="14">
        <f t="shared" si="20"/>
        <v>142.85714285714286</v>
      </c>
      <c r="AU24" s="14"/>
      <c r="AW24" s="36"/>
      <c r="AX24" s="14">
        <f t="shared" si="22"/>
        <v>104.76190476190476</v>
      </c>
      <c r="AY24" s="14"/>
    </row>
    <row r="25" spans="1:51" outlineLevel="1" x14ac:dyDescent="0.25">
      <c r="A25" s="5">
        <v>16</v>
      </c>
      <c r="B25" s="13" t="s">
        <v>425</v>
      </c>
      <c r="C25" s="14">
        <f t="shared" si="0"/>
        <v>83.333333333333343</v>
      </c>
      <c r="D25" s="25">
        <f t="shared" si="1"/>
        <v>83.333333333333343</v>
      </c>
      <c r="E25" s="26">
        <f t="shared" si="24"/>
        <v>0</v>
      </c>
      <c r="F25" s="33">
        <v>1</v>
      </c>
      <c r="G25" s="34"/>
      <c r="I25" s="77"/>
      <c r="J25" s="14">
        <f t="shared" si="2"/>
        <v>109.09090909090909</v>
      </c>
      <c r="K25" s="14">
        <f>IF(I25=0,0,J25)</f>
        <v>0</v>
      </c>
      <c r="L25" s="49"/>
      <c r="M25" s="36"/>
      <c r="N25" s="14">
        <f t="shared" si="4"/>
        <v>105.55555555555556</v>
      </c>
      <c r="O25" s="79">
        <f t="shared" si="5"/>
        <v>0</v>
      </c>
      <c r="P25" s="50"/>
      <c r="Q25" s="36"/>
      <c r="R25" s="14">
        <f t="shared" si="6"/>
        <v>102.70270270270269</v>
      </c>
      <c r="S25" s="79">
        <f t="shared" si="7"/>
        <v>0</v>
      </c>
      <c r="T25" s="50"/>
      <c r="U25" s="36">
        <v>11</v>
      </c>
      <c r="V25" s="14">
        <f t="shared" si="8"/>
        <v>83.333333333333343</v>
      </c>
      <c r="W25" s="79">
        <f t="shared" si="9"/>
        <v>83.333333333333343</v>
      </c>
      <c r="Y25" s="36"/>
      <c r="Z25" s="14">
        <f t="shared" si="10"/>
        <v>113.33333333333334</v>
      </c>
      <c r="AA25" s="14">
        <f>IF(Y25=0,0,Z25)</f>
        <v>0</v>
      </c>
      <c r="AB25" s="49"/>
      <c r="AC25" s="36"/>
      <c r="AD25" s="14">
        <f t="shared" si="12"/>
        <v>107.69230769230769</v>
      </c>
      <c r="AE25" s="14">
        <f>IF(AC25=0,0,AD25)</f>
        <v>0</v>
      </c>
      <c r="AF25" s="49"/>
      <c r="AG25" s="36"/>
      <c r="AH25" s="14">
        <f t="shared" si="14"/>
        <v>106.25</v>
      </c>
      <c r="AI25" s="5">
        <f>IF(AG25=0,0,AH25)</f>
        <v>0</v>
      </c>
      <c r="AJ25" s="50"/>
      <c r="AK25" s="36"/>
      <c r="AL25" s="14">
        <f t="shared" si="16"/>
        <v>123.42857142857143</v>
      </c>
      <c r="AM25" s="14">
        <f>IF(AK25=0,0,AL25)</f>
        <v>0</v>
      </c>
      <c r="AN25" s="50"/>
      <c r="AO25" s="36"/>
      <c r="AP25" s="14">
        <f t="shared" si="18"/>
        <v>103.03030303030303</v>
      </c>
      <c r="AQ25" s="14">
        <f>IF(AO25=0,0,AP25)</f>
        <v>0</v>
      </c>
      <c r="AS25" s="36"/>
      <c r="AT25" s="14">
        <f t="shared" si="20"/>
        <v>142.85714285714286</v>
      </c>
      <c r="AU25" s="14">
        <f>IF(AS25=0,0,AT25)</f>
        <v>0</v>
      </c>
      <c r="AW25" s="36"/>
      <c r="AX25" s="14">
        <f t="shared" si="22"/>
        <v>104.76190476190476</v>
      </c>
      <c r="AY25" s="14">
        <f>IF(AW25=0,0,AX25)</f>
        <v>0</v>
      </c>
    </row>
    <row r="26" spans="1:51" outlineLevel="1" x14ac:dyDescent="0.25">
      <c r="A26" s="5">
        <v>17</v>
      </c>
      <c r="B26" s="13" t="s">
        <v>396</v>
      </c>
      <c r="C26" s="14">
        <f t="shared" si="0"/>
        <v>62.5</v>
      </c>
      <c r="D26" s="25">
        <f t="shared" si="1"/>
        <v>62.5</v>
      </c>
      <c r="E26" s="26">
        <f t="shared" si="24"/>
        <v>0</v>
      </c>
      <c r="F26" s="33">
        <v>1</v>
      </c>
      <c r="G26" s="34"/>
      <c r="I26" s="36">
        <v>0</v>
      </c>
      <c r="J26" s="14">
        <f t="shared" si="2"/>
        <v>109.09090909090909</v>
      </c>
      <c r="K26" s="14">
        <f>IF(I26=0,0,J26)</f>
        <v>0</v>
      </c>
      <c r="L26" s="49"/>
      <c r="M26" s="36"/>
      <c r="N26" s="14">
        <f t="shared" si="4"/>
        <v>105.55555555555556</v>
      </c>
      <c r="O26" s="79">
        <f t="shared" si="5"/>
        <v>0</v>
      </c>
      <c r="P26" s="50"/>
      <c r="Q26" s="36"/>
      <c r="R26" s="14">
        <f t="shared" si="6"/>
        <v>102.70270270270269</v>
      </c>
      <c r="S26" s="79">
        <f t="shared" si="7"/>
        <v>0</v>
      </c>
      <c r="T26" s="50"/>
      <c r="U26" s="36">
        <v>21</v>
      </c>
      <c r="V26" s="14">
        <f t="shared" si="8"/>
        <v>62.5</v>
      </c>
      <c r="W26" s="79">
        <f t="shared" si="9"/>
        <v>62.5</v>
      </c>
      <c r="Y26" s="36"/>
      <c r="Z26" s="14">
        <f t="shared" si="10"/>
        <v>113.33333333333334</v>
      </c>
      <c r="AA26" s="14">
        <f>IF(Y26=0,0,Z26)</f>
        <v>0</v>
      </c>
      <c r="AB26" s="49"/>
      <c r="AC26" s="36"/>
      <c r="AD26" s="14">
        <f t="shared" si="12"/>
        <v>107.69230769230769</v>
      </c>
      <c r="AE26" s="14">
        <f>IF(AC26=0,0,AD26)</f>
        <v>0</v>
      </c>
      <c r="AF26" s="49"/>
      <c r="AG26" s="36"/>
      <c r="AH26" s="14">
        <f t="shared" si="14"/>
        <v>106.25</v>
      </c>
      <c r="AI26" s="5">
        <f>IF(AG26=0,0,AH26)</f>
        <v>0</v>
      </c>
      <c r="AJ26" s="50"/>
      <c r="AK26" s="36"/>
      <c r="AL26" s="14">
        <f t="shared" si="16"/>
        <v>123.42857142857143</v>
      </c>
      <c r="AM26" s="14">
        <f>IF(AK26=0,0,AL26)</f>
        <v>0</v>
      </c>
      <c r="AN26" s="50"/>
      <c r="AO26" s="36"/>
      <c r="AP26" s="14">
        <f t="shared" si="18"/>
        <v>103.03030303030303</v>
      </c>
      <c r="AQ26" s="14">
        <f>IF(AO26=0,0,AP26)</f>
        <v>0</v>
      </c>
      <c r="AS26" s="36"/>
      <c r="AT26" s="14">
        <f t="shared" si="20"/>
        <v>142.85714285714286</v>
      </c>
      <c r="AU26" s="14">
        <f>IF(AS26=0,0,AT26)</f>
        <v>0</v>
      </c>
      <c r="AW26" s="36"/>
      <c r="AX26" s="14">
        <f t="shared" si="22"/>
        <v>104.76190476190476</v>
      </c>
      <c r="AY26" s="14">
        <f>IF(AW26=0,0,AX26)</f>
        <v>0</v>
      </c>
    </row>
    <row r="27" spans="1:51" outlineLevel="1" x14ac:dyDescent="0.25">
      <c r="A27" s="5">
        <v>18</v>
      </c>
      <c r="B27" s="13" t="s">
        <v>373</v>
      </c>
      <c r="C27" s="14">
        <f t="shared" si="0"/>
        <v>58.108108108108105</v>
      </c>
      <c r="D27" s="25">
        <f t="shared" si="1"/>
        <v>58.108108108108105</v>
      </c>
      <c r="E27" s="26">
        <f t="shared" si="24"/>
        <v>0</v>
      </c>
      <c r="F27" s="33">
        <v>1</v>
      </c>
      <c r="G27" s="34"/>
      <c r="I27" s="36"/>
      <c r="J27" s="14">
        <f t="shared" si="2"/>
        <v>109.09090909090909</v>
      </c>
      <c r="K27" s="14">
        <f>IF(I27=0,0,J27)</f>
        <v>0</v>
      </c>
      <c r="L27" s="49"/>
      <c r="M27" s="36"/>
      <c r="N27" s="14">
        <f t="shared" si="4"/>
        <v>105.55555555555556</v>
      </c>
      <c r="O27" s="79">
        <f t="shared" si="5"/>
        <v>0</v>
      </c>
      <c r="P27" s="50"/>
      <c r="Q27" s="36">
        <v>33</v>
      </c>
      <c r="R27" s="14">
        <f t="shared" si="6"/>
        <v>58.108108108108105</v>
      </c>
      <c r="S27" s="79">
        <f t="shared" si="7"/>
        <v>58.108108108108105</v>
      </c>
      <c r="T27" s="50"/>
      <c r="U27" s="36"/>
      <c r="V27" s="14">
        <f t="shared" si="8"/>
        <v>106.25</v>
      </c>
      <c r="W27" s="79">
        <f t="shared" si="9"/>
        <v>0</v>
      </c>
      <c r="Y27" s="36"/>
      <c r="Z27" s="14">
        <f t="shared" si="10"/>
        <v>113.33333333333334</v>
      </c>
      <c r="AA27" s="14">
        <f>IF(Y27=0,0,Z27)</f>
        <v>0</v>
      </c>
      <c r="AB27" s="49"/>
      <c r="AC27" s="36"/>
      <c r="AD27" s="14">
        <f t="shared" si="12"/>
        <v>107.69230769230769</v>
      </c>
      <c r="AE27" s="14">
        <f>IF(AC27=0,0,AD27)</f>
        <v>0</v>
      </c>
      <c r="AF27" s="49"/>
      <c r="AG27" s="36"/>
      <c r="AH27" s="14">
        <f t="shared" si="14"/>
        <v>106.25</v>
      </c>
      <c r="AI27" s="5">
        <f>IF(AG27=0,0,AH27)</f>
        <v>0</v>
      </c>
      <c r="AJ27" s="50"/>
      <c r="AK27" s="36"/>
      <c r="AL27" s="14">
        <f t="shared" si="16"/>
        <v>123.42857142857143</v>
      </c>
      <c r="AM27" s="14">
        <f>IF(AK27=0,0,AL27)</f>
        <v>0</v>
      </c>
      <c r="AN27" s="50"/>
      <c r="AO27" s="36"/>
      <c r="AP27" s="14">
        <f t="shared" si="18"/>
        <v>103.03030303030303</v>
      </c>
      <c r="AQ27" s="14">
        <f>IF(AO27=0,0,AP27)</f>
        <v>0</v>
      </c>
      <c r="AS27" s="36"/>
      <c r="AT27" s="14">
        <f t="shared" si="20"/>
        <v>142.85714285714286</v>
      </c>
      <c r="AU27" s="14">
        <f>IF(AS27=0,0,AT27)</f>
        <v>0</v>
      </c>
      <c r="AW27" s="36"/>
      <c r="AX27" s="14">
        <f t="shared" si="22"/>
        <v>104.76190476190476</v>
      </c>
      <c r="AY27" s="14">
        <f>IF(AW27=0,0,AX27)</f>
        <v>0</v>
      </c>
    </row>
    <row r="28" spans="1:51" outlineLevel="1" x14ac:dyDescent="0.25">
      <c r="A28" s="5">
        <v>19</v>
      </c>
      <c r="B28" s="13" t="s">
        <v>334</v>
      </c>
      <c r="C28" s="14">
        <f t="shared" si="0"/>
        <v>57.207207207207205</v>
      </c>
      <c r="D28" s="25">
        <f t="shared" si="1"/>
        <v>57.207207207207205</v>
      </c>
      <c r="E28" s="26">
        <f t="shared" si="24"/>
        <v>0</v>
      </c>
      <c r="F28" s="33">
        <v>2</v>
      </c>
      <c r="G28" s="34"/>
      <c r="I28" s="36"/>
      <c r="J28" s="14">
        <f t="shared" si="2"/>
        <v>109.09090909090909</v>
      </c>
      <c r="K28" s="14">
        <f>IF(I28=0,0,J28)</f>
        <v>0</v>
      </c>
      <c r="L28" s="49"/>
      <c r="M28" s="36">
        <v>48</v>
      </c>
      <c r="N28" s="14">
        <f t="shared" si="4"/>
        <v>16.666666666666664</v>
      </c>
      <c r="O28" s="79">
        <f t="shared" si="5"/>
        <v>16.666666666666664</v>
      </c>
      <c r="P28" s="50"/>
      <c r="Q28" s="36">
        <v>46</v>
      </c>
      <c r="R28" s="14">
        <f t="shared" si="6"/>
        <v>40.54054054054054</v>
      </c>
      <c r="S28" s="79">
        <f t="shared" si="7"/>
        <v>40.54054054054054</v>
      </c>
      <c r="T28" s="50"/>
      <c r="U28" s="36"/>
      <c r="V28" s="14">
        <f t="shared" si="8"/>
        <v>106.25</v>
      </c>
      <c r="W28" s="79">
        <f t="shared" si="9"/>
        <v>0</v>
      </c>
      <c r="Y28" s="36"/>
      <c r="Z28" s="14">
        <f t="shared" si="10"/>
        <v>113.33333333333334</v>
      </c>
      <c r="AA28" s="14">
        <f>IF(Y28=0,0,Z28)</f>
        <v>0</v>
      </c>
      <c r="AB28" s="49"/>
      <c r="AC28" s="36"/>
      <c r="AD28" s="14">
        <f t="shared" si="12"/>
        <v>107.69230769230769</v>
      </c>
      <c r="AE28" s="14">
        <f>IF(AC28=0,0,AD28)</f>
        <v>0</v>
      </c>
      <c r="AF28" s="49"/>
      <c r="AG28" s="36"/>
      <c r="AH28" s="14">
        <f t="shared" si="14"/>
        <v>106.25</v>
      </c>
      <c r="AI28" s="5">
        <f>IF(AG28=0,0,AH28)</f>
        <v>0</v>
      </c>
      <c r="AJ28" s="50"/>
      <c r="AK28" s="36"/>
      <c r="AL28" s="14">
        <f t="shared" si="16"/>
        <v>123.42857142857143</v>
      </c>
      <c r="AM28" s="14">
        <f>IF(AK28=0,0,AL28)</f>
        <v>0</v>
      </c>
      <c r="AN28" s="50"/>
      <c r="AO28" s="36"/>
      <c r="AP28" s="14">
        <f t="shared" si="18"/>
        <v>103.03030303030303</v>
      </c>
      <c r="AQ28" s="14">
        <f>IF(AO28=0,0,AP28)</f>
        <v>0</v>
      </c>
      <c r="AS28" s="36"/>
      <c r="AT28" s="14">
        <f t="shared" si="20"/>
        <v>142.85714285714286</v>
      </c>
      <c r="AU28" s="14">
        <f>IF(AS28=0,0,AT28)</f>
        <v>0</v>
      </c>
      <c r="AW28" s="36"/>
      <c r="AX28" s="14">
        <f t="shared" si="22"/>
        <v>104.76190476190476</v>
      </c>
      <c r="AY28" s="14">
        <f>IF(AW28=0,0,AX28)</f>
        <v>0</v>
      </c>
    </row>
    <row r="29" spans="1:51" outlineLevel="1" x14ac:dyDescent="0.25">
      <c r="A29" s="5">
        <v>20</v>
      </c>
      <c r="B29" s="13" t="s">
        <v>226</v>
      </c>
      <c r="C29" s="14">
        <f t="shared" si="0"/>
        <v>51.918367346938773</v>
      </c>
      <c r="D29" s="25">
        <f t="shared" si="1"/>
        <v>0</v>
      </c>
      <c r="E29" s="26">
        <f t="shared" si="24"/>
        <v>51.918367346938773</v>
      </c>
      <c r="F29" s="33"/>
      <c r="G29" s="34">
        <v>1</v>
      </c>
      <c r="I29" s="36"/>
      <c r="J29" s="14">
        <f t="shared" si="2"/>
        <v>109.09090909090909</v>
      </c>
      <c r="K29" s="14">
        <f>IF(I29=0,0,J29)</f>
        <v>0</v>
      </c>
      <c r="L29" s="49"/>
      <c r="M29" s="36"/>
      <c r="N29" s="14">
        <f t="shared" si="4"/>
        <v>105.55555555555556</v>
      </c>
      <c r="O29" s="79">
        <f t="shared" si="5"/>
        <v>0</v>
      </c>
      <c r="P29" s="50"/>
      <c r="Q29" s="36"/>
      <c r="R29" s="14">
        <f t="shared" si="6"/>
        <v>102.70270270270269</v>
      </c>
      <c r="S29" s="79">
        <f t="shared" si="7"/>
        <v>0</v>
      </c>
      <c r="T29" s="50"/>
      <c r="U29" s="36"/>
      <c r="V29" s="14">
        <f t="shared" si="8"/>
        <v>106.25</v>
      </c>
      <c r="W29" s="79">
        <f t="shared" si="9"/>
        <v>0</v>
      </c>
      <c r="Y29" s="36"/>
      <c r="Z29" s="14">
        <f t="shared" si="10"/>
        <v>113.33333333333334</v>
      </c>
      <c r="AA29" s="14">
        <f>IF(Y29=0,0,Z29)</f>
        <v>0</v>
      </c>
      <c r="AB29" s="49"/>
      <c r="AC29" s="36"/>
      <c r="AD29" s="14">
        <f t="shared" si="12"/>
        <v>107.69230769230769</v>
      </c>
      <c r="AE29" s="14">
        <f>IF(AC29=0,0,AD29)</f>
        <v>0</v>
      </c>
      <c r="AF29" s="49"/>
      <c r="AG29" s="36"/>
      <c r="AH29" s="14">
        <f t="shared" si="14"/>
        <v>106.25</v>
      </c>
      <c r="AI29" s="5">
        <f>IF(AG29=0,0,AH29)</f>
        <v>0</v>
      </c>
      <c r="AJ29" s="50"/>
      <c r="AK29" s="36">
        <v>146</v>
      </c>
      <c r="AL29" s="14">
        <f t="shared" si="16"/>
        <v>51.918367346938773</v>
      </c>
      <c r="AM29" s="14">
        <f>IF(AK29=0,0,AL29)</f>
        <v>51.918367346938773</v>
      </c>
      <c r="AN29" s="50"/>
      <c r="AO29" s="36"/>
      <c r="AP29" s="14">
        <f t="shared" si="18"/>
        <v>103.03030303030303</v>
      </c>
      <c r="AQ29" s="14">
        <f>IF(AO29=0,0,AP29)</f>
        <v>0</v>
      </c>
      <c r="AS29" s="36"/>
      <c r="AT29" s="14">
        <f t="shared" si="20"/>
        <v>142.85714285714286</v>
      </c>
      <c r="AU29" s="14">
        <f>IF(AS29=0,0,AT29)</f>
        <v>0</v>
      </c>
      <c r="AW29" s="36"/>
      <c r="AX29" s="14">
        <f t="shared" si="22"/>
        <v>104.76190476190476</v>
      </c>
      <c r="AY29" s="14">
        <f>IF(AW29=0,0,AX29)</f>
        <v>0</v>
      </c>
    </row>
    <row r="30" spans="1:51" outlineLevel="1" x14ac:dyDescent="0.25">
      <c r="A30" s="5">
        <v>21</v>
      </c>
      <c r="B30" s="13" t="s">
        <v>303</v>
      </c>
      <c r="C30" s="14">
        <f t="shared" si="0"/>
        <v>50</v>
      </c>
      <c r="D30" s="25">
        <f t="shared" si="1"/>
        <v>50</v>
      </c>
      <c r="E30" s="26">
        <f t="shared" si="24"/>
        <v>0</v>
      </c>
      <c r="F30" s="33">
        <v>1</v>
      </c>
      <c r="G30" s="34"/>
      <c r="I30" s="36"/>
      <c r="J30" s="14">
        <f t="shared" si="2"/>
        <v>109.09090909090909</v>
      </c>
      <c r="K30" s="14"/>
      <c r="L30" s="49"/>
      <c r="M30" s="36"/>
      <c r="N30" s="14">
        <f t="shared" si="4"/>
        <v>105.55555555555556</v>
      </c>
      <c r="O30" s="79">
        <f t="shared" si="5"/>
        <v>0</v>
      </c>
      <c r="P30" s="50"/>
      <c r="Q30" s="36"/>
      <c r="R30" s="14">
        <f t="shared" si="6"/>
        <v>102.70270270270269</v>
      </c>
      <c r="S30" s="79">
        <f t="shared" si="7"/>
        <v>0</v>
      </c>
      <c r="T30" s="50"/>
      <c r="U30" s="36">
        <v>27</v>
      </c>
      <c r="V30" s="14">
        <f t="shared" si="8"/>
        <v>50</v>
      </c>
      <c r="W30" s="79">
        <f t="shared" si="9"/>
        <v>50</v>
      </c>
      <c r="Y30" s="36"/>
      <c r="Z30" s="14">
        <f t="shared" si="10"/>
        <v>113.33333333333334</v>
      </c>
      <c r="AA30" s="14"/>
      <c r="AB30" s="49"/>
      <c r="AC30" s="36"/>
      <c r="AD30" s="14">
        <f t="shared" si="12"/>
        <v>107.69230769230769</v>
      </c>
      <c r="AE30" s="14"/>
      <c r="AF30" s="49"/>
      <c r="AG30" s="36"/>
      <c r="AH30" s="14">
        <f t="shared" si="14"/>
        <v>106.25</v>
      </c>
      <c r="AI30" s="5"/>
      <c r="AJ30" s="50"/>
      <c r="AK30" s="36"/>
      <c r="AL30" s="14">
        <f t="shared" si="16"/>
        <v>123.42857142857143</v>
      </c>
      <c r="AM30" s="14"/>
      <c r="AN30" s="50"/>
      <c r="AO30" s="36"/>
      <c r="AP30" s="14">
        <f t="shared" si="18"/>
        <v>103.03030303030303</v>
      </c>
      <c r="AQ30" s="14"/>
      <c r="AS30" s="36"/>
      <c r="AT30" s="14">
        <f t="shared" si="20"/>
        <v>142.85714285714286</v>
      </c>
      <c r="AU30" s="14"/>
      <c r="AW30" s="36"/>
      <c r="AX30" s="14">
        <f t="shared" si="22"/>
        <v>104.76190476190476</v>
      </c>
      <c r="AY30" s="14"/>
    </row>
    <row r="31" spans="1:51" outlineLevel="1" x14ac:dyDescent="0.25">
      <c r="A31" s="5">
        <v>22</v>
      </c>
      <c r="B31" s="13" t="s">
        <v>305</v>
      </c>
      <c r="C31" s="14">
        <f t="shared" si="0"/>
        <v>35.416666666666664</v>
      </c>
      <c r="D31" s="25">
        <f t="shared" si="1"/>
        <v>35.416666666666664</v>
      </c>
      <c r="E31" s="26">
        <f t="shared" si="24"/>
        <v>0</v>
      </c>
      <c r="F31" s="33">
        <v>1</v>
      </c>
      <c r="G31" s="34"/>
      <c r="I31" s="36">
        <v>0</v>
      </c>
      <c r="J31" s="14">
        <f t="shared" si="2"/>
        <v>109.09090909090909</v>
      </c>
      <c r="K31" s="14">
        <f>IF(I31=0,0,J31)</f>
        <v>0</v>
      </c>
      <c r="L31" s="49"/>
      <c r="M31" s="36"/>
      <c r="N31" s="14">
        <f t="shared" si="4"/>
        <v>105.55555555555556</v>
      </c>
      <c r="O31" s="79">
        <f t="shared" si="5"/>
        <v>0</v>
      </c>
      <c r="P31" s="50"/>
      <c r="Q31" s="36"/>
      <c r="R31" s="14">
        <f t="shared" si="6"/>
        <v>102.70270270270269</v>
      </c>
      <c r="S31" s="79">
        <f t="shared" si="7"/>
        <v>0</v>
      </c>
      <c r="T31" s="50"/>
      <c r="U31" s="36">
        <v>34</v>
      </c>
      <c r="V31" s="14">
        <f t="shared" si="8"/>
        <v>35.416666666666664</v>
      </c>
      <c r="W31" s="79">
        <f t="shared" si="9"/>
        <v>35.416666666666664</v>
      </c>
      <c r="Y31" s="36"/>
      <c r="Z31" s="14">
        <f t="shared" si="10"/>
        <v>113.33333333333334</v>
      </c>
      <c r="AA31" s="14">
        <f>IF(Y31=0,0,Z31)</f>
        <v>0</v>
      </c>
      <c r="AB31" s="49"/>
      <c r="AC31" s="36"/>
      <c r="AD31" s="14">
        <f t="shared" si="12"/>
        <v>107.69230769230769</v>
      </c>
      <c r="AE31" s="14">
        <f>IF(AC31=0,0,AD31)</f>
        <v>0</v>
      </c>
      <c r="AF31" s="49"/>
      <c r="AG31" s="36"/>
      <c r="AH31" s="14">
        <f t="shared" si="14"/>
        <v>106.25</v>
      </c>
      <c r="AI31" s="5">
        <f>IF(AG31=0,0,AH31)</f>
        <v>0</v>
      </c>
      <c r="AJ31" s="50"/>
      <c r="AK31" s="36"/>
      <c r="AL31" s="14">
        <f t="shared" si="16"/>
        <v>123.42857142857143</v>
      </c>
      <c r="AM31" s="14">
        <f>IF(AK31=0,0,AL31)</f>
        <v>0</v>
      </c>
      <c r="AN31" s="50"/>
      <c r="AO31" s="36"/>
      <c r="AP31" s="14">
        <f t="shared" si="18"/>
        <v>103.03030303030303</v>
      </c>
      <c r="AQ31" s="14">
        <f>IF(AO31=0,0,AP31)</f>
        <v>0</v>
      </c>
      <c r="AS31" s="36"/>
      <c r="AT31" s="14">
        <f t="shared" si="20"/>
        <v>142.85714285714286</v>
      </c>
      <c r="AU31" s="14">
        <f>IF(AS31=0,0,AT31)</f>
        <v>0</v>
      </c>
      <c r="AW31" s="36"/>
      <c r="AX31" s="14">
        <f t="shared" si="22"/>
        <v>104.76190476190476</v>
      </c>
      <c r="AY31" s="14">
        <f>IF(AW31=0,0,AX31)</f>
        <v>0</v>
      </c>
    </row>
    <row r="32" spans="1:51" outlineLevel="1" x14ac:dyDescent="0.25">
      <c r="A32" s="5">
        <v>23</v>
      </c>
      <c r="B32" s="13" t="s">
        <v>307</v>
      </c>
      <c r="C32" s="14">
        <f t="shared" si="0"/>
        <v>33.333333333333336</v>
      </c>
      <c r="D32" s="25">
        <f t="shared" si="1"/>
        <v>33.333333333333336</v>
      </c>
      <c r="E32" s="26">
        <f t="shared" si="24"/>
        <v>0</v>
      </c>
      <c r="F32" s="33">
        <v>1</v>
      </c>
      <c r="G32" s="34"/>
      <c r="I32" s="36">
        <v>0</v>
      </c>
      <c r="J32" s="14">
        <f t="shared" si="2"/>
        <v>109.09090909090909</v>
      </c>
      <c r="K32" s="14">
        <f>IF(I32=0,0,J32)</f>
        <v>0</v>
      </c>
      <c r="L32" s="49"/>
      <c r="M32" s="36"/>
      <c r="N32" s="14">
        <f t="shared" si="4"/>
        <v>105.55555555555556</v>
      </c>
      <c r="O32" s="79">
        <f t="shared" si="5"/>
        <v>0</v>
      </c>
      <c r="P32" s="50"/>
      <c r="Q32" s="36"/>
      <c r="R32" s="14">
        <f t="shared" si="6"/>
        <v>102.70270270270269</v>
      </c>
      <c r="S32" s="79">
        <f t="shared" si="7"/>
        <v>0</v>
      </c>
      <c r="T32" s="50"/>
      <c r="U32" s="36">
        <v>35</v>
      </c>
      <c r="V32" s="14">
        <f t="shared" si="8"/>
        <v>33.333333333333336</v>
      </c>
      <c r="W32" s="79">
        <f t="shared" si="9"/>
        <v>33.333333333333336</v>
      </c>
      <c r="Y32" s="36"/>
      <c r="Z32" s="14">
        <f t="shared" si="10"/>
        <v>113.33333333333334</v>
      </c>
      <c r="AA32" s="14">
        <f>IF(Y32=0,0,Z32)</f>
        <v>0</v>
      </c>
      <c r="AB32" s="49"/>
      <c r="AC32" s="36"/>
      <c r="AD32" s="14">
        <f t="shared" si="12"/>
        <v>107.69230769230769</v>
      </c>
      <c r="AE32" s="14">
        <f>IF(AC32=0,0,AD32)</f>
        <v>0</v>
      </c>
      <c r="AF32" s="49"/>
      <c r="AG32" s="36"/>
      <c r="AH32" s="14">
        <f t="shared" si="14"/>
        <v>106.25</v>
      </c>
      <c r="AI32" s="5">
        <f>IF(AG32=0,0,AH32)</f>
        <v>0</v>
      </c>
      <c r="AJ32" s="50"/>
      <c r="AK32" s="36"/>
      <c r="AL32" s="14">
        <f t="shared" si="16"/>
        <v>123.42857142857143</v>
      </c>
      <c r="AM32" s="14">
        <f>IF(AK32=0,0,AL32)</f>
        <v>0</v>
      </c>
      <c r="AN32" s="50"/>
      <c r="AO32" s="36"/>
      <c r="AP32" s="14">
        <f t="shared" si="18"/>
        <v>103.03030303030303</v>
      </c>
      <c r="AQ32" s="14">
        <f>IF(AO32=0,0,AP32)</f>
        <v>0</v>
      </c>
      <c r="AS32" s="36"/>
      <c r="AT32" s="14">
        <f t="shared" si="20"/>
        <v>142.85714285714286</v>
      </c>
      <c r="AU32" s="14">
        <f>IF(AS32=0,0,AT32)</f>
        <v>0</v>
      </c>
      <c r="AW32" s="36"/>
      <c r="AX32" s="14">
        <f t="shared" si="22"/>
        <v>104.76190476190476</v>
      </c>
      <c r="AY32" s="14">
        <f>IF(AW32=0,0,AX32)</f>
        <v>0</v>
      </c>
    </row>
    <row r="33" spans="1:51" outlineLevel="1" x14ac:dyDescent="0.25">
      <c r="A33" s="5">
        <v>24</v>
      </c>
      <c r="B33" s="13" t="s">
        <v>397</v>
      </c>
      <c r="C33" s="14">
        <f t="shared" si="0"/>
        <v>22.916666666666664</v>
      </c>
      <c r="D33" s="25">
        <f t="shared" si="1"/>
        <v>22.916666666666664</v>
      </c>
      <c r="E33" s="26">
        <f t="shared" si="24"/>
        <v>0</v>
      </c>
      <c r="F33" s="33">
        <v>1</v>
      </c>
      <c r="G33" s="34"/>
      <c r="I33" s="36">
        <v>0</v>
      </c>
      <c r="J33" s="14">
        <f t="shared" si="2"/>
        <v>109.09090909090909</v>
      </c>
      <c r="K33" s="14">
        <f>IF(I33=0,0,J33)</f>
        <v>0</v>
      </c>
      <c r="L33" s="49"/>
      <c r="M33" s="36"/>
      <c r="N33" s="14">
        <f t="shared" si="4"/>
        <v>105.55555555555556</v>
      </c>
      <c r="O33" s="79">
        <f t="shared" si="5"/>
        <v>0</v>
      </c>
      <c r="P33" s="50"/>
      <c r="Q33" s="36"/>
      <c r="R33" s="14">
        <f t="shared" si="6"/>
        <v>102.70270270270269</v>
      </c>
      <c r="S33" s="79">
        <f t="shared" si="7"/>
        <v>0</v>
      </c>
      <c r="T33" s="50"/>
      <c r="U33" s="36">
        <v>40</v>
      </c>
      <c r="V33" s="14">
        <f t="shared" si="8"/>
        <v>22.916666666666664</v>
      </c>
      <c r="W33" s="79">
        <f t="shared" si="9"/>
        <v>22.916666666666664</v>
      </c>
      <c r="Y33" s="36"/>
      <c r="Z33" s="14">
        <f t="shared" si="10"/>
        <v>113.33333333333334</v>
      </c>
      <c r="AA33" s="14">
        <f>IF(Y33=0,0,Z33)</f>
        <v>0</v>
      </c>
      <c r="AB33" s="49"/>
      <c r="AC33" s="36"/>
      <c r="AD33" s="14">
        <f t="shared" si="12"/>
        <v>107.69230769230769</v>
      </c>
      <c r="AE33" s="14">
        <f>IF(AC33=0,0,AD33)</f>
        <v>0</v>
      </c>
      <c r="AF33" s="49"/>
      <c r="AG33" s="36"/>
      <c r="AH33" s="14">
        <f t="shared" si="14"/>
        <v>106.25</v>
      </c>
      <c r="AI33" s="5">
        <f>IF(AG33=0,0,AH33)</f>
        <v>0</v>
      </c>
      <c r="AJ33" s="50"/>
      <c r="AK33" s="36"/>
      <c r="AL33" s="14">
        <f t="shared" si="16"/>
        <v>123.42857142857143</v>
      </c>
      <c r="AM33" s="14">
        <f>IF(AK33=0,0,AL33)</f>
        <v>0</v>
      </c>
      <c r="AN33" s="50"/>
      <c r="AO33" s="36"/>
      <c r="AP33" s="14">
        <f t="shared" si="18"/>
        <v>103.03030303030303</v>
      </c>
      <c r="AQ33" s="14">
        <f>IF(AO33=0,0,AP33)</f>
        <v>0</v>
      </c>
      <c r="AS33" s="36"/>
      <c r="AT33" s="14">
        <f t="shared" si="20"/>
        <v>142.85714285714286</v>
      </c>
      <c r="AU33" s="14">
        <f>IF(AS33=0,0,AT33)</f>
        <v>0</v>
      </c>
      <c r="AW33" s="36"/>
      <c r="AX33" s="14">
        <f t="shared" si="22"/>
        <v>104.76190476190476</v>
      </c>
      <c r="AY33" s="14">
        <f>IF(AW33=0,0,AX33)</f>
        <v>0</v>
      </c>
    </row>
    <row r="34" spans="1:51" outlineLevel="1" x14ac:dyDescent="0.25">
      <c r="A34" s="5">
        <v>25</v>
      </c>
      <c r="B34" s="13" t="s">
        <v>333</v>
      </c>
      <c r="C34" s="14">
        <f t="shared" si="0"/>
        <v>22.222222222222221</v>
      </c>
      <c r="D34" s="25">
        <f t="shared" si="1"/>
        <v>22.222222222222221</v>
      </c>
      <c r="E34" s="26">
        <f t="shared" si="24"/>
        <v>0</v>
      </c>
      <c r="F34" s="33">
        <v>1</v>
      </c>
      <c r="G34" s="34"/>
      <c r="I34" s="36"/>
      <c r="J34" s="14">
        <f t="shared" si="2"/>
        <v>109.09090909090909</v>
      </c>
      <c r="K34" s="14">
        <f>IF(I34=0,0,J34)</f>
        <v>0</v>
      </c>
      <c r="L34" s="49"/>
      <c r="M34" s="36">
        <v>45</v>
      </c>
      <c r="N34" s="14">
        <f t="shared" si="4"/>
        <v>22.222222222222221</v>
      </c>
      <c r="O34" s="79">
        <f t="shared" si="5"/>
        <v>22.222222222222221</v>
      </c>
      <c r="P34" s="50"/>
      <c r="Q34" s="36"/>
      <c r="R34" s="14">
        <f t="shared" si="6"/>
        <v>102.70270270270269</v>
      </c>
      <c r="S34" s="79">
        <f t="shared" si="7"/>
        <v>0</v>
      </c>
      <c r="T34" s="50"/>
      <c r="U34" s="36"/>
      <c r="V34" s="14">
        <f t="shared" si="8"/>
        <v>106.25</v>
      </c>
      <c r="W34" s="79">
        <f t="shared" si="9"/>
        <v>0</v>
      </c>
      <c r="Y34" s="36"/>
      <c r="Z34" s="14">
        <f t="shared" si="10"/>
        <v>113.33333333333334</v>
      </c>
      <c r="AA34" s="14">
        <f>IF(Y34=0,0,Z34)</f>
        <v>0</v>
      </c>
      <c r="AB34" s="49"/>
      <c r="AC34" s="36"/>
      <c r="AD34" s="14">
        <f t="shared" si="12"/>
        <v>107.69230769230769</v>
      </c>
      <c r="AE34" s="14">
        <f>IF(AC34=0,0,AD34)</f>
        <v>0</v>
      </c>
      <c r="AF34" s="49"/>
      <c r="AG34" s="36"/>
      <c r="AH34" s="14">
        <f t="shared" si="14"/>
        <v>106.25</v>
      </c>
      <c r="AI34" s="5">
        <f>IF(AG34=0,0,AH34)</f>
        <v>0</v>
      </c>
      <c r="AJ34" s="50"/>
      <c r="AK34" s="36"/>
      <c r="AL34" s="14">
        <f t="shared" si="16"/>
        <v>123.42857142857143</v>
      </c>
      <c r="AM34" s="14">
        <f>IF(AK34=0,0,AL34)</f>
        <v>0</v>
      </c>
      <c r="AN34" s="50"/>
      <c r="AO34" s="36"/>
      <c r="AP34" s="14">
        <f t="shared" si="18"/>
        <v>103.03030303030303</v>
      </c>
      <c r="AQ34" s="14">
        <f>IF(AO34=0,0,AP34)</f>
        <v>0</v>
      </c>
      <c r="AS34" s="36"/>
      <c r="AT34" s="14">
        <f t="shared" si="20"/>
        <v>142.85714285714286</v>
      </c>
      <c r="AU34" s="14">
        <f>IF(AS34=0,0,AT34)</f>
        <v>0</v>
      </c>
      <c r="AW34" s="36"/>
      <c r="AX34" s="14">
        <f t="shared" si="22"/>
        <v>104.76190476190476</v>
      </c>
      <c r="AY34" s="14">
        <f>IF(AW34=0,0,AX34)</f>
        <v>0</v>
      </c>
    </row>
    <row r="35" spans="1:51" outlineLevel="1" x14ac:dyDescent="0.25">
      <c r="A35" s="5">
        <v>26</v>
      </c>
      <c r="B35" s="13" t="s">
        <v>320</v>
      </c>
      <c r="C35" s="14">
        <f t="shared" si="0"/>
        <v>20.833333333333336</v>
      </c>
      <c r="D35" s="25">
        <f t="shared" si="1"/>
        <v>20.833333333333336</v>
      </c>
      <c r="E35" s="26">
        <f t="shared" si="24"/>
        <v>0</v>
      </c>
      <c r="F35" s="33">
        <v>1</v>
      </c>
      <c r="G35" s="34"/>
      <c r="I35" s="36"/>
      <c r="J35" s="14">
        <f t="shared" si="2"/>
        <v>109.09090909090909</v>
      </c>
      <c r="K35" s="14"/>
      <c r="L35" s="49"/>
      <c r="M35" s="36"/>
      <c r="N35" s="14">
        <f t="shared" si="4"/>
        <v>105.55555555555556</v>
      </c>
      <c r="O35" s="79">
        <f t="shared" si="5"/>
        <v>0</v>
      </c>
      <c r="P35" s="50"/>
      <c r="Q35" s="36"/>
      <c r="R35" s="14">
        <f t="shared" si="6"/>
        <v>102.70270270270269</v>
      </c>
      <c r="S35" s="79">
        <f t="shared" si="7"/>
        <v>0</v>
      </c>
      <c r="T35" s="50"/>
      <c r="U35" s="36">
        <v>41</v>
      </c>
      <c r="V35" s="14">
        <f t="shared" si="8"/>
        <v>20.833333333333336</v>
      </c>
      <c r="W35" s="79">
        <f t="shared" si="9"/>
        <v>20.833333333333336</v>
      </c>
      <c r="Y35" s="36"/>
      <c r="Z35" s="14">
        <f t="shared" si="10"/>
        <v>113.33333333333334</v>
      </c>
      <c r="AA35" s="14"/>
      <c r="AB35" s="49"/>
      <c r="AC35" s="36"/>
      <c r="AD35" s="14">
        <f t="shared" si="12"/>
        <v>107.69230769230769</v>
      </c>
      <c r="AE35" s="14"/>
      <c r="AF35" s="49"/>
      <c r="AG35" s="36"/>
      <c r="AH35" s="14">
        <f t="shared" si="14"/>
        <v>106.25</v>
      </c>
      <c r="AI35" s="5"/>
      <c r="AJ35" s="50"/>
      <c r="AK35" s="36"/>
      <c r="AL35" s="14">
        <f t="shared" si="16"/>
        <v>123.42857142857143</v>
      </c>
      <c r="AM35" s="14"/>
      <c r="AN35" s="50"/>
      <c r="AO35" s="36"/>
      <c r="AP35" s="14">
        <f t="shared" si="18"/>
        <v>103.03030303030303</v>
      </c>
      <c r="AQ35" s="14"/>
      <c r="AS35" s="36"/>
      <c r="AT35" s="14">
        <f t="shared" si="20"/>
        <v>142.85714285714286</v>
      </c>
      <c r="AU35" s="14"/>
      <c r="AW35" s="36"/>
      <c r="AX35" s="14">
        <f t="shared" si="22"/>
        <v>104.76190476190476</v>
      </c>
      <c r="AY35" s="14"/>
    </row>
    <row r="36" spans="1:51" outlineLevel="1" x14ac:dyDescent="0.25">
      <c r="A36" s="5">
        <v>27</v>
      </c>
      <c r="B36" s="13" t="s">
        <v>374</v>
      </c>
      <c r="C36" s="14">
        <f t="shared" si="0"/>
        <v>16.216216216216218</v>
      </c>
      <c r="D36" s="25">
        <f t="shared" si="1"/>
        <v>16.216216216216218</v>
      </c>
      <c r="E36" s="26">
        <f t="shared" si="24"/>
        <v>0</v>
      </c>
      <c r="F36" s="33">
        <v>1</v>
      </c>
      <c r="G36" s="34"/>
      <c r="I36" s="36">
        <v>0</v>
      </c>
      <c r="J36" s="14">
        <f t="shared" si="2"/>
        <v>109.09090909090909</v>
      </c>
      <c r="K36" s="14">
        <f>IF(I36=0,0,J36)</f>
        <v>0</v>
      </c>
      <c r="L36" s="49"/>
      <c r="M36" s="36"/>
      <c r="N36" s="14">
        <f t="shared" si="4"/>
        <v>105.55555555555556</v>
      </c>
      <c r="O36" s="79">
        <f t="shared" si="5"/>
        <v>0</v>
      </c>
      <c r="P36" s="50"/>
      <c r="Q36" s="36">
        <v>64</v>
      </c>
      <c r="R36" s="14">
        <f t="shared" si="6"/>
        <v>16.216216216216218</v>
      </c>
      <c r="S36" s="79">
        <f t="shared" si="7"/>
        <v>16.216216216216218</v>
      </c>
      <c r="T36" s="50"/>
      <c r="U36" s="36"/>
      <c r="V36" s="14">
        <f t="shared" si="8"/>
        <v>106.25</v>
      </c>
      <c r="W36" s="79">
        <f t="shared" si="9"/>
        <v>0</v>
      </c>
      <c r="Y36" s="36"/>
      <c r="Z36" s="14">
        <f t="shared" si="10"/>
        <v>113.33333333333334</v>
      </c>
      <c r="AA36" s="14">
        <f>IF(Y36=0,0,Z36)</f>
        <v>0</v>
      </c>
      <c r="AB36" s="49"/>
      <c r="AC36" s="36"/>
      <c r="AD36" s="14">
        <f t="shared" si="12"/>
        <v>107.69230769230769</v>
      </c>
      <c r="AE36" s="14">
        <f>IF(AC36=0,0,AD36)</f>
        <v>0</v>
      </c>
      <c r="AF36" s="49"/>
      <c r="AG36" s="36"/>
      <c r="AH36" s="14">
        <f t="shared" si="14"/>
        <v>106.25</v>
      </c>
      <c r="AI36" s="5">
        <f>IF(AG36=0,0,AH36)</f>
        <v>0</v>
      </c>
      <c r="AJ36" s="50"/>
      <c r="AK36" s="36"/>
      <c r="AL36" s="14">
        <f t="shared" si="16"/>
        <v>123.42857142857143</v>
      </c>
      <c r="AM36" s="14">
        <f>IF(AK36=0,0,AL36)</f>
        <v>0</v>
      </c>
      <c r="AN36" s="50"/>
      <c r="AO36" s="36"/>
      <c r="AP36" s="14">
        <f t="shared" si="18"/>
        <v>103.03030303030303</v>
      </c>
      <c r="AQ36" s="14">
        <f>IF(AO36=0,0,AP36)</f>
        <v>0</v>
      </c>
      <c r="AS36" s="36"/>
      <c r="AT36" s="14">
        <f t="shared" si="20"/>
        <v>142.85714285714286</v>
      </c>
      <c r="AU36" s="14">
        <f>IF(AS36=0,0,AT36)</f>
        <v>0</v>
      </c>
      <c r="AW36" s="36"/>
      <c r="AX36" s="14">
        <f t="shared" si="22"/>
        <v>104.76190476190476</v>
      </c>
      <c r="AY36" s="14">
        <f>IF(AW36=0,0,AX36)</f>
        <v>0</v>
      </c>
    </row>
    <row r="37" spans="1:51" outlineLevel="1" x14ac:dyDescent="0.25">
      <c r="A37" s="5">
        <v>28</v>
      </c>
      <c r="B37" s="13" t="s">
        <v>324</v>
      </c>
      <c r="C37" s="14">
        <f t="shared" si="0"/>
        <v>14.864864864864865</v>
      </c>
      <c r="D37" s="25">
        <f t="shared" si="1"/>
        <v>14.864864864864865</v>
      </c>
      <c r="E37" s="26">
        <f t="shared" si="24"/>
        <v>0</v>
      </c>
      <c r="F37" s="33">
        <v>1</v>
      </c>
      <c r="G37" s="34"/>
      <c r="I37" s="36">
        <v>0</v>
      </c>
      <c r="J37" s="14">
        <f t="shared" si="2"/>
        <v>109.09090909090909</v>
      </c>
      <c r="K37" s="14">
        <f>IF(I37=0,0,J37)</f>
        <v>0</v>
      </c>
      <c r="L37" s="49"/>
      <c r="M37" s="36"/>
      <c r="N37" s="14">
        <f t="shared" si="4"/>
        <v>105.55555555555556</v>
      </c>
      <c r="O37" s="79">
        <f t="shared" si="5"/>
        <v>0</v>
      </c>
      <c r="P37" s="50"/>
      <c r="Q37" s="36">
        <v>65</v>
      </c>
      <c r="R37" s="14">
        <f t="shared" si="6"/>
        <v>14.864864864864865</v>
      </c>
      <c r="S37" s="79">
        <f t="shared" si="7"/>
        <v>14.864864864864865</v>
      </c>
      <c r="T37" s="50"/>
      <c r="U37" s="36"/>
      <c r="V37" s="14">
        <f t="shared" si="8"/>
        <v>106.25</v>
      </c>
      <c r="W37" s="79">
        <f t="shared" si="9"/>
        <v>0</v>
      </c>
      <c r="Y37" s="36"/>
      <c r="Z37" s="14">
        <f t="shared" si="10"/>
        <v>113.33333333333334</v>
      </c>
      <c r="AA37" s="14">
        <f>IF(Y37=0,0,Z37)</f>
        <v>0</v>
      </c>
      <c r="AB37" s="49"/>
      <c r="AC37" s="36"/>
      <c r="AD37" s="14">
        <f t="shared" si="12"/>
        <v>107.69230769230769</v>
      </c>
      <c r="AE37" s="14">
        <f>IF(AC37=0,0,AD37)</f>
        <v>0</v>
      </c>
      <c r="AF37" s="49"/>
      <c r="AG37" s="36"/>
      <c r="AH37" s="14">
        <f t="shared" si="14"/>
        <v>106.25</v>
      </c>
      <c r="AI37" s="5">
        <f>IF(AG37=0,0,AH37)</f>
        <v>0</v>
      </c>
      <c r="AJ37" s="50"/>
      <c r="AK37" s="36"/>
      <c r="AL37" s="14">
        <f t="shared" si="16"/>
        <v>123.42857142857143</v>
      </c>
      <c r="AM37" s="14">
        <f>IF(AK37=0,0,AL37)</f>
        <v>0</v>
      </c>
      <c r="AN37" s="50"/>
      <c r="AO37" s="36"/>
      <c r="AP37" s="14">
        <f t="shared" si="18"/>
        <v>103.03030303030303</v>
      </c>
      <c r="AQ37" s="14">
        <f>IF(AO37=0,0,AP37)</f>
        <v>0</v>
      </c>
      <c r="AS37" s="36"/>
      <c r="AT37" s="14">
        <f t="shared" si="20"/>
        <v>142.85714285714286</v>
      </c>
      <c r="AU37" s="14">
        <f>IF(AS37=0,0,AT37)</f>
        <v>0</v>
      </c>
      <c r="AW37" s="36"/>
      <c r="AX37" s="14">
        <f t="shared" si="22"/>
        <v>104.76190476190476</v>
      </c>
      <c r="AY37" s="14">
        <f>IF(AW37=0,0,AX37)</f>
        <v>0</v>
      </c>
    </row>
    <row r="38" spans="1:51" outlineLevel="1" x14ac:dyDescent="0.25">
      <c r="A38" s="5">
        <v>29</v>
      </c>
      <c r="B38" s="13" t="s">
        <v>304</v>
      </c>
      <c r="C38" s="14">
        <f t="shared" si="0"/>
        <v>10.416666666666663</v>
      </c>
      <c r="D38" s="25">
        <f t="shared" si="1"/>
        <v>10.416666666666663</v>
      </c>
      <c r="E38" s="26">
        <f t="shared" si="24"/>
        <v>0</v>
      </c>
      <c r="F38" s="33">
        <v>1</v>
      </c>
      <c r="G38" s="34"/>
      <c r="I38" s="36"/>
      <c r="J38" s="14">
        <f t="shared" si="2"/>
        <v>109.09090909090909</v>
      </c>
      <c r="K38" s="14"/>
      <c r="L38" s="49"/>
      <c r="M38" s="36"/>
      <c r="N38" s="14">
        <f t="shared" si="4"/>
        <v>105.55555555555556</v>
      </c>
      <c r="O38" s="79">
        <f t="shared" si="5"/>
        <v>0</v>
      </c>
      <c r="P38" s="50"/>
      <c r="Q38" s="36"/>
      <c r="R38" s="14">
        <f t="shared" si="6"/>
        <v>102.70270270270269</v>
      </c>
      <c r="S38" s="79">
        <f t="shared" si="7"/>
        <v>0</v>
      </c>
      <c r="T38" s="50"/>
      <c r="U38" s="36">
        <v>46</v>
      </c>
      <c r="V38" s="14">
        <f t="shared" si="8"/>
        <v>10.416666666666663</v>
      </c>
      <c r="W38" s="79">
        <f t="shared" si="9"/>
        <v>10.416666666666663</v>
      </c>
      <c r="Y38" s="36"/>
      <c r="Z38" s="14">
        <f t="shared" si="10"/>
        <v>113.33333333333334</v>
      </c>
      <c r="AA38" s="14"/>
      <c r="AB38" s="49"/>
      <c r="AC38" s="36"/>
      <c r="AD38" s="14">
        <f t="shared" si="12"/>
        <v>107.69230769230769</v>
      </c>
      <c r="AE38" s="14"/>
      <c r="AF38" s="49"/>
      <c r="AG38" s="36"/>
      <c r="AH38" s="14">
        <f t="shared" si="14"/>
        <v>106.25</v>
      </c>
      <c r="AI38" s="5"/>
      <c r="AJ38" s="50"/>
      <c r="AK38" s="36"/>
      <c r="AL38" s="14">
        <f t="shared" si="16"/>
        <v>123.42857142857143</v>
      </c>
      <c r="AM38" s="14"/>
      <c r="AN38" s="50"/>
      <c r="AO38" s="36"/>
      <c r="AP38" s="14">
        <f t="shared" si="18"/>
        <v>103.03030303030303</v>
      </c>
      <c r="AQ38" s="14"/>
      <c r="AS38" s="36"/>
      <c r="AT38" s="14">
        <f t="shared" si="20"/>
        <v>142.85714285714286</v>
      </c>
      <c r="AU38" s="14"/>
      <c r="AW38" s="36"/>
      <c r="AX38" s="14">
        <f t="shared" si="22"/>
        <v>104.76190476190476</v>
      </c>
      <c r="AY38" s="14"/>
    </row>
    <row r="39" spans="1:51" outlineLevel="1" x14ac:dyDescent="0.25">
      <c r="A39" s="5">
        <v>30</v>
      </c>
      <c r="B39" s="13" t="s">
        <v>377</v>
      </c>
      <c r="C39" s="14">
        <f t="shared" si="0"/>
        <v>2.7027027027027026</v>
      </c>
      <c r="D39" s="25">
        <f t="shared" si="1"/>
        <v>2.7027027027027026</v>
      </c>
      <c r="E39" s="26">
        <f t="shared" si="24"/>
        <v>0</v>
      </c>
      <c r="F39" s="33">
        <v>1</v>
      </c>
      <c r="G39" s="34"/>
      <c r="I39" s="36">
        <v>0</v>
      </c>
      <c r="J39" s="14">
        <f t="shared" si="2"/>
        <v>109.09090909090909</v>
      </c>
      <c r="K39" s="14">
        <f>IF(I39=0,0,J39)</f>
        <v>0</v>
      </c>
      <c r="L39" s="49"/>
      <c r="M39" s="36"/>
      <c r="N39" s="14">
        <f t="shared" si="4"/>
        <v>105.55555555555556</v>
      </c>
      <c r="O39" s="79">
        <f t="shared" si="5"/>
        <v>0</v>
      </c>
      <c r="P39" s="50"/>
      <c r="Q39" s="36">
        <v>74</v>
      </c>
      <c r="R39" s="14">
        <f t="shared" si="6"/>
        <v>2.7027027027027026</v>
      </c>
      <c r="S39" s="79">
        <f t="shared" si="7"/>
        <v>2.7027027027027026</v>
      </c>
      <c r="T39" s="50"/>
      <c r="U39" s="36"/>
      <c r="V39" s="14">
        <f t="shared" si="8"/>
        <v>106.25</v>
      </c>
      <c r="W39" s="79">
        <f t="shared" si="9"/>
        <v>0</v>
      </c>
      <c r="Y39" s="36"/>
      <c r="Z39" s="14">
        <f t="shared" si="10"/>
        <v>113.33333333333334</v>
      </c>
      <c r="AA39" s="14">
        <f>IF(Y39=0,0,Z39)</f>
        <v>0</v>
      </c>
      <c r="AB39" s="49"/>
      <c r="AC39" s="36"/>
      <c r="AD39" s="14">
        <f t="shared" si="12"/>
        <v>107.69230769230769</v>
      </c>
      <c r="AE39" s="14">
        <f>IF(AC39=0,0,AD39)</f>
        <v>0</v>
      </c>
      <c r="AF39" s="49"/>
      <c r="AG39" s="36"/>
      <c r="AH39" s="14">
        <f t="shared" si="14"/>
        <v>106.25</v>
      </c>
      <c r="AI39" s="5">
        <f>IF(AG39=0,0,AH39)</f>
        <v>0</v>
      </c>
      <c r="AJ39" s="50"/>
      <c r="AK39" s="36"/>
      <c r="AL39" s="14">
        <f t="shared" si="16"/>
        <v>123.42857142857143</v>
      </c>
      <c r="AM39" s="14">
        <f>IF(AK39=0,0,AL39)</f>
        <v>0</v>
      </c>
      <c r="AN39" s="50"/>
      <c r="AO39" s="36"/>
      <c r="AP39" s="14">
        <f t="shared" si="18"/>
        <v>103.03030303030303</v>
      </c>
      <c r="AQ39" s="14">
        <f>IF(AO39=0,0,AP39)</f>
        <v>0</v>
      </c>
      <c r="AS39" s="36"/>
      <c r="AT39" s="14">
        <f t="shared" si="20"/>
        <v>142.85714285714286</v>
      </c>
      <c r="AU39" s="14">
        <f>IF(AS39=0,0,AT39)</f>
        <v>0</v>
      </c>
      <c r="AW39" s="36"/>
      <c r="AX39" s="14">
        <f t="shared" si="22"/>
        <v>104.76190476190476</v>
      </c>
      <c r="AY39" s="14">
        <f>IF(AW39=0,0,AX39)</f>
        <v>0</v>
      </c>
    </row>
    <row r="40" spans="1:51" outlineLevel="1" x14ac:dyDescent="0.25">
      <c r="A40" s="5">
        <v>31</v>
      </c>
      <c r="B40" s="13" t="s">
        <v>335</v>
      </c>
      <c r="C40" s="14">
        <f t="shared" si="0"/>
        <v>1.8518518518518452</v>
      </c>
      <c r="D40" s="25">
        <f t="shared" si="1"/>
        <v>1.8518518518518452</v>
      </c>
      <c r="E40" s="26">
        <f t="shared" si="24"/>
        <v>0</v>
      </c>
      <c r="F40" s="33">
        <v>1</v>
      </c>
      <c r="G40" s="34"/>
      <c r="I40" s="36"/>
      <c r="J40" s="14">
        <f t="shared" si="2"/>
        <v>109.09090909090909</v>
      </c>
      <c r="K40" s="14">
        <f>IF(I40=0,0,J40)</f>
        <v>0</v>
      </c>
      <c r="L40" s="49"/>
      <c r="M40" s="36">
        <v>56</v>
      </c>
      <c r="N40" s="14">
        <f t="shared" si="4"/>
        <v>1.8518518518518452</v>
      </c>
      <c r="O40" s="79">
        <f t="shared" si="5"/>
        <v>1.8518518518518452</v>
      </c>
      <c r="P40" s="50"/>
      <c r="Q40" s="36"/>
      <c r="R40" s="14">
        <f t="shared" si="6"/>
        <v>102.70270270270269</v>
      </c>
      <c r="S40" s="79">
        <f t="shared" si="7"/>
        <v>0</v>
      </c>
      <c r="T40" s="50"/>
      <c r="U40" s="36"/>
      <c r="V40" s="14">
        <f t="shared" si="8"/>
        <v>106.25</v>
      </c>
      <c r="W40" s="79">
        <f t="shared" si="9"/>
        <v>0</v>
      </c>
      <c r="Y40" s="36"/>
      <c r="Z40" s="14">
        <f t="shared" si="10"/>
        <v>113.33333333333334</v>
      </c>
      <c r="AA40" s="14">
        <f>IF(Y40=0,0,Z40)</f>
        <v>0</v>
      </c>
      <c r="AB40" s="49"/>
      <c r="AC40" s="36"/>
      <c r="AD40" s="14">
        <f t="shared" si="12"/>
        <v>107.69230769230769</v>
      </c>
      <c r="AE40" s="14">
        <f>IF(AC40=0,0,AD40)</f>
        <v>0</v>
      </c>
      <c r="AF40" s="49"/>
      <c r="AG40" s="36"/>
      <c r="AH40" s="14">
        <f t="shared" si="14"/>
        <v>106.25</v>
      </c>
      <c r="AI40" s="5">
        <f>IF(AG40=0,0,AH40)</f>
        <v>0</v>
      </c>
      <c r="AJ40" s="50"/>
      <c r="AK40" s="36"/>
      <c r="AL40" s="14">
        <f t="shared" si="16"/>
        <v>123.42857142857143</v>
      </c>
      <c r="AM40" s="14">
        <f>IF(AK40=0,0,AL40)</f>
        <v>0</v>
      </c>
      <c r="AN40" s="50"/>
      <c r="AO40" s="36"/>
      <c r="AP40" s="14">
        <f t="shared" si="18"/>
        <v>103.03030303030303</v>
      </c>
      <c r="AQ40" s="14">
        <f>IF(AO40=0,0,AP40)</f>
        <v>0</v>
      </c>
      <c r="AS40" s="36"/>
      <c r="AT40" s="14">
        <f t="shared" si="20"/>
        <v>142.85714285714286</v>
      </c>
      <c r="AU40" s="14">
        <f>IF(AS40=0,0,AT40)</f>
        <v>0</v>
      </c>
      <c r="AW40" s="36"/>
      <c r="AX40" s="14">
        <f t="shared" si="22"/>
        <v>104.76190476190476</v>
      </c>
      <c r="AY40" s="14">
        <f>IF(AW40=0,0,AX40)</f>
        <v>0</v>
      </c>
    </row>
    <row r="41" spans="1:51" outlineLevel="1" x14ac:dyDescent="0.25">
      <c r="A41" s="5"/>
      <c r="B41" s="13"/>
      <c r="C41" s="14">
        <f t="shared" ref="C41" si="25">D41+E41</f>
        <v>0</v>
      </c>
      <c r="D41" s="25">
        <f t="shared" ref="D41" si="26">K41+O41+S41+W41</f>
        <v>0</v>
      </c>
      <c r="E41" s="26">
        <f t="shared" ref="E41" si="27">AA41+AE41+AI41+AM41+AQ41+AU41+AY41</f>
        <v>0</v>
      </c>
      <c r="F41" s="33"/>
      <c r="G41" s="34"/>
      <c r="I41" s="36">
        <v>0</v>
      </c>
      <c r="J41" s="14">
        <f t="shared" ref="J41" si="28">((K$3+1)-I41/K$6)*(100/K$3)*(K$7)</f>
        <v>109.09090909090909</v>
      </c>
      <c r="K41" s="14">
        <f t="shared" ref="K41" si="29">IF(I41=0,0,J41)</f>
        <v>0</v>
      </c>
      <c r="L41" s="49"/>
      <c r="M41" s="36"/>
      <c r="N41" s="14">
        <f t="shared" ref="N41" si="30">((O$3+1)-M41/O$6)*(100/O$3)*(O$7)</f>
        <v>105.55555555555556</v>
      </c>
      <c r="O41" s="79">
        <f t="shared" ref="O41" si="31">IF(M41=0,0,N41)</f>
        <v>0</v>
      </c>
      <c r="P41" s="50"/>
      <c r="Q41" s="36"/>
      <c r="R41" s="14">
        <f t="shared" ref="R41" si="32">((S$3+1)-Q41/S$6)*(100/S$3)*(S$7)</f>
        <v>102.70270270270269</v>
      </c>
      <c r="S41" s="79">
        <f t="shared" ref="S41" si="33">IF(Q41=0,0,R41)</f>
        <v>0</v>
      </c>
      <c r="T41" s="50"/>
      <c r="U41" s="36"/>
      <c r="V41" s="14">
        <f t="shared" ref="V41" si="34">((W$3+1)-U41/W$6)*(100/W$3)*(W$7)</f>
        <v>106.25</v>
      </c>
      <c r="W41" s="79">
        <f t="shared" ref="W41" si="35">IF(U41=0,0,V41)</f>
        <v>0</v>
      </c>
      <c r="Y41" s="36"/>
      <c r="Z41" s="14">
        <f t="shared" ref="Z41" si="36">((AA$3+1)-Y41/AA$6)*(100/AA$3)*(AA$7)</f>
        <v>113.33333333333334</v>
      </c>
      <c r="AA41" s="14">
        <f t="shared" ref="AA41" si="37">IF(Y41=0,0,Z41)</f>
        <v>0</v>
      </c>
      <c r="AB41" s="49"/>
      <c r="AC41" s="36"/>
      <c r="AD41" s="14">
        <f t="shared" ref="AD41" si="38">((AE$3+1)-AC41/AE$6)*(100/AE$3)*(AE$7)</f>
        <v>107.69230769230769</v>
      </c>
      <c r="AE41" s="14">
        <f t="shared" ref="AE41" si="39">IF(AC41=0,0,AD41)</f>
        <v>0</v>
      </c>
      <c r="AF41" s="49"/>
      <c r="AG41" s="36"/>
      <c r="AH41" s="14">
        <f t="shared" ref="AH41" si="40">((AI$3+1)-AG41/AI$6)*(100/AI$3)*(AI$7)</f>
        <v>106.25</v>
      </c>
      <c r="AI41" s="5">
        <f t="shared" ref="AI41" si="41">IF(AG41=0,0,AH41)</f>
        <v>0</v>
      </c>
      <c r="AJ41" s="50"/>
      <c r="AK41" s="36"/>
      <c r="AL41" s="14">
        <f t="shared" ref="AL41" si="42">((AM$3+1)-AK41/AM$6)*(100/AM$3)*(AM$7)</f>
        <v>123.42857142857143</v>
      </c>
      <c r="AM41" s="14">
        <f t="shared" ref="AM41" si="43">IF(AK41=0,0,AL41)</f>
        <v>0</v>
      </c>
      <c r="AN41" s="50"/>
      <c r="AO41" s="36"/>
      <c r="AP41" s="14">
        <f t="shared" ref="AP41" si="44">((AQ$3+1)-AO41/AQ$6)*(100/AQ$3)*(AQ$7)</f>
        <v>103.03030303030303</v>
      </c>
      <c r="AQ41" s="14">
        <f t="shared" ref="AQ41" si="45">IF(AO41=0,0,AP41)</f>
        <v>0</v>
      </c>
      <c r="AS41" s="36"/>
      <c r="AT41" s="14">
        <f t="shared" ref="AT41" si="46">((AU$3+1)-AS41/AU$6)*(100/AU$3)*(AU$7)</f>
        <v>142.85714285714286</v>
      </c>
      <c r="AU41" s="14">
        <f t="shared" ref="AU41" si="47">IF(AS41=0,0,AT41)</f>
        <v>0</v>
      </c>
      <c r="AW41" s="36"/>
      <c r="AX41" s="14">
        <f t="shared" ref="AX41" si="48">((AY$3+1)-AW41/AY$6)*(100/AY$3)*(AY$7)</f>
        <v>104.76190476190476</v>
      </c>
      <c r="AY41" s="14">
        <f t="shared" ref="AY41" si="49">IF(AW41=0,0,AX41)</f>
        <v>0</v>
      </c>
    </row>
    <row r="42" spans="1:51" outlineLevel="1" x14ac:dyDescent="0.25"/>
    <row r="43" spans="1:51" ht="54" customHeight="1" x14ac:dyDescent="0.25">
      <c r="A43" s="20" t="s">
        <v>5</v>
      </c>
      <c r="B43" s="27" t="s">
        <v>179</v>
      </c>
      <c r="C43" s="20" t="s">
        <v>8</v>
      </c>
      <c r="D43" s="29" t="s">
        <v>9</v>
      </c>
      <c r="E43" s="28" t="s">
        <v>10</v>
      </c>
      <c r="F43" s="29" t="s">
        <v>435</v>
      </c>
      <c r="G43" s="28" t="s">
        <v>436</v>
      </c>
      <c r="I43" s="42" t="s">
        <v>223</v>
      </c>
      <c r="J43" s="42"/>
      <c r="K43" s="43" t="s">
        <v>224</v>
      </c>
      <c r="L43" s="47"/>
      <c r="M43" s="42" t="s">
        <v>223</v>
      </c>
      <c r="N43" s="42"/>
      <c r="O43" s="43" t="s">
        <v>224</v>
      </c>
      <c r="P43" s="47"/>
      <c r="Q43" s="42" t="s">
        <v>223</v>
      </c>
      <c r="R43" s="42"/>
      <c r="S43" s="43" t="s">
        <v>224</v>
      </c>
      <c r="T43" s="47"/>
      <c r="U43" s="42" t="s">
        <v>223</v>
      </c>
      <c r="V43" s="42"/>
      <c r="W43" s="43" t="s">
        <v>224</v>
      </c>
      <c r="Y43" s="42" t="s">
        <v>223</v>
      </c>
      <c r="Z43" s="42"/>
      <c r="AA43" s="43" t="s">
        <v>224</v>
      </c>
      <c r="AB43" s="47"/>
      <c r="AC43" s="42" t="s">
        <v>223</v>
      </c>
      <c r="AD43" s="42"/>
      <c r="AE43" s="43" t="s">
        <v>224</v>
      </c>
      <c r="AF43" s="47"/>
      <c r="AG43" s="42" t="s">
        <v>223</v>
      </c>
      <c r="AH43" s="42"/>
      <c r="AI43" s="43" t="s">
        <v>224</v>
      </c>
      <c r="AJ43" s="47"/>
      <c r="AK43" s="42" t="s">
        <v>223</v>
      </c>
      <c r="AL43" s="42"/>
      <c r="AM43" s="43" t="s">
        <v>224</v>
      </c>
      <c r="AN43" s="47"/>
      <c r="AO43" s="42" t="s">
        <v>223</v>
      </c>
      <c r="AP43" s="42"/>
      <c r="AQ43" s="43" t="s">
        <v>224</v>
      </c>
      <c r="AS43" s="42" t="s">
        <v>223</v>
      </c>
      <c r="AT43" s="42"/>
      <c r="AU43" s="43" t="s">
        <v>224</v>
      </c>
      <c r="AW43" s="42" t="s">
        <v>223</v>
      </c>
      <c r="AX43" s="42"/>
      <c r="AY43" s="43" t="s">
        <v>224</v>
      </c>
    </row>
    <row r="44" spans="1:51" outlineLevel="1" x14ac:dyDescent="0.25">
      <c r="A44" s="5">
        <v>1</v>
      </c>
      <c r="B44" s="15" t="s">
        <v>197</v>
      </c>
      <c r="C44" s="14">
        <f t="shared" ref="C44:C75" si="50">D44+E44</f>
        <v>399.24567924567924</v>
      </c>
      <c r="D44" s="25">
        <f t="shared" ref="D44:D75" si="51">K44+O44+S44+W44</f>
        <v>229.88670488670488</v>
      </c>
      <c r="E44" s="26">
        <f>AA44+AE44+AI44+AM44+AQ44+AU44+AY44</f>
        <v>169.35897435897436</v>
      </c>
      <c r="F44" s="33">
        <v>3</v>
      </c>
      <c r="G44" s="34">
        <v>2</v>
      </c>
      <c r="I44" s="36">
        <v>11</v>
      </c>
      <c r="J44" s="14">
        <f t="shared" ref="J44:J75" si="52">((K$3+1)-I44/K$6)*(100/K$3)*(K$7)</f>
        <v>84.090909090909093</v>
      </c>
      <c r="K44" s="14">
        <f t="shared" ref="K44:K73" si="53">IF(I44=0,0,J44)</f>
        <v>84.090909090909093</v>
      </c>
      <c r="L44" s="49"/>
      <c r="M44" s="36">
        <v>6</v>
      </c>
      <c r="N44" s="14">
        <f t="shared" ref="N44:N75" si="54">((O$3+1)-M44/O$6)*(100/O$3)*(O$7)</f>
        <v>94.444444444444443</v>
      </c>
      <c r="O44" s="79">
        <f t="shared" ref="O44:O73" si="55">IF(M44=0,0,N44)</f>
        <v>94.444444444444443</v>
      </c>
      <c r="P44" s="50"/>
      <c r="Q44" s="36">
        <v>38</v>
      </c>
      <c r="R44" s="14">
        <f t="shared" ref="R44:R75" si="56">((S$3+1)-Q44/S$6)*(100/S$3)*(S$7)</f>
        <v>51.351351351351347</v>
      </c>
      <c r="S44" s="79">
        <f t="shared" ref="S44:S75" si="57">IF(Q44=0,0,R44)</f>
        <v>51.351351351351347</v>
      </c>
      <c r="T44" s="50"/>
      <c r="U44" s="36"/>
      <c r="V44" s="14">
        <f t="shared" ref="V44:V75" si="58">((W$3+1)-U44/W$6)*(100/W$3)*(W$7)</f>
        <v>106.25</v>
      </c>
      <c r="W44" s="79">
        <f t="shared" ref="W44:W75" si="59">IF(U44=0,0,V44)</f>
        <v>0</v>
      </c>
      <c r="Y44" s="36"/>
      <c r="Z44" s="14">
        <f t="shared" ref="Z44:Z75" si="60">((AA$3+1)-Y44/AA$6)*(100/AA$3)*(AA$7)</f>
        <v>113.33333333333334</v>
      </c>
      <c r="AA44" s="14">
        <f t="shared" ref="AA44:AA73" si="61">IF(Y44=0,0,Z44)</f>
        <v>0</v>
      </c>
      <c r="AB44" s="49"/>
      <c r="AC44" s="36">
        <v>13</v>
      </c>
      <c r="AD44" s="14">
        <f t="shared" ref="AD44:AD75" si="62">((AE$3+1)-AC44/AE$6)*(100/AE$3)*(AE$7)</f>
        <v>74.358974358974365</v>
      </c>
      <c r="AE44" s="14">
        <f t="shared" ref="AE44:AE73" si="63">IF(AC44=0,0,AD44)</f>
        <v>74.358974358974365</v>
      </c>
      <c r="AF44" s="49"/>
      <c r="AG44" s="36">
        <v>9</v>
      </c>
      <c r="AH44" s="14">
        <f t="shared" ref="AH44:AH75" si="64">((AI$3+1)-AG44/AI$6)*(100/AI$3)*(AI$7)</f>
        <v>95</v>
      </c>
      <c r="AI44" s="14">
        <f t="shared" ref="AI44:AI73" si="65">IF(AG44=0,0,AH44)</f>
        <v>95</v>
      </c>
      <c r="AJ44" s="49"/>
      <c r="AK44" s="36"/>
      <c r="AL44" s="14">
        <f t="shared" ref="AL44:AL75" si="66">((AM$3+1)-AK44/AM$6)*(100/AM$3)*(AM$7)</f>
        <v>123.42857142857143</v>
      </c>
      <c r="AM44" s="14">
        <f t="shared" ref="AM44:AM73" si="67">IF(AK44=0,0,AL44)</f>
        <v>0</v>
      </c>
      <c r="AN44" s="49"/>
      <c r="AO44" s="36"/>
      <c r="AP44" s="14">
        <f t="shared" ref="AP44:AP75" si="68">((AQ$3+1)-AO44/AQ$6)*(100/AQ$3)*(AQ$7)</f>
        <v>103.03030303030303</v>
      </c>
      <c r="AQ44" s="14">
        <f t="shared" ref="AQ44:AQ73" si="69">IF(AO44=0,0,AP44)</f>
        <v>0</v>
      </c>
      <c r="AS44" s="36"/>
      <c r="AT44" s="14">
        <f t="shared" ref="AT44:AT75" si="70">((AU$3+1)-AS44/AU$6)*(100/AU$3)*(AU$7)</f>
        <v>142.85714285714286</v>
      </c>
      <c r="AU44" s="14">
        <f t="shared" ref="AU44:AU73" si="71">IF(AS44=0,0,AT44)</f>
        <v>0</v>
      </c>
      <c r="AW44" s="36"/>
      <c r="AX44" s="14">
        <f t="shared" ref="AX44:AX75" si="72">((AY$3+1)-AW44/AY$6)*(100/AY$3)*(AY$7)</f>
        <v>104.76190476190476</v>
      </c>
      <c r="AY44" s="14">
        <f t="shared" ref="AY44:AY73" si="73">IF(AW44=0,0,AX44)</f>
        <v>0</v>
      </c>
    </row>
    <row r="45" spans="1:51" outlineLevel="1" x14ac:dyDescent="0.25">
      <c r="A45" s="5">
        <f>IF(C45=C44,A44,A44+1)</f>
        <v>1</v>
      </c>
      <c r="B45" s="15" t="s">
        <v>198</v>
      </c>
      <c r="C45" s="14">
        <f t="shared" si="50"/>
        <v>399.24567924567924</v>
      </c>
      <c r="D45" s="25">
        <f t="shared" si="51"/>
        <v>229.88670488670488</v>
      </c>
      <c r="E45" s="26">
        <f>AA45+AE45+AI45+AM45+AQ45+AU45+AY45</f>
        <v>169.35897435897436</v>
      </c>
      <c r="F45" s="33">
        <v>3</v>
      </c>
      <c r="G45" s="34">
        <v>2</v>
      </c>
      <c r="I45" s="36">
        <v>11</v>
      </c>
      <c r="J45" s="14">
        <f t="shared" si="52"/>
        <v>84.090909090909093</v>
      </c>
      <c r="K45" s="14">
        <f t="shared" si="53"/>
        <v>84.090909090909093</v>
      </c>
      <c r="L45" s="49"/>
      <c r="M45" s="36">
        <v>6</v>
      </c>
      <c r="N45" s="14">
        <f t="shared" si="54"/>
        <v>94.444444444444443</v>
      </c>
      <c r="O45" s="79">
        <f t="shared" si="55"/>
        <v>94.444444444444443</v>
      </c>
      <c r="P45" s="50"/>
      <c r="Q45" s="36">
        <v>38</v>
      </c>
      <c r="R45" s="14">
        <f t="shared" si="56"/>
        <v>51.351351351351347</v>
      </c>
      <c r="S45" s="79">
        <f t="shared" si="57"/>
        <v>51.351351351351347</v>
      </c>
      <c r="T45" s="50"/>
      <c r="U45" s="36"/>
      <c r="V45" s="14">
        <f t="shared" si="58"/>
        <v>106.25</v>
      </c>
      <c r="W45" s="79">
        <f t="shared" si="59"/>
        <v>0</v>
      </c>
      <c r="Y45" s="36"/>
      <c r="Z45" s="14">
        <f t="shared" si="60"/>
        <v>113.33333333333334</v>
      </c>
      <c r="AA45" s="14">
        <f t="shared" si="61"/>
        <v>0</v>
      </c>
      <c r="AB45" s="49"/>
      <c r="AC45" s="36">
        <v>13</v>
      </c>
      <c r="AD45" s="14">
        <f t="shared" si="62"/>
        <v>74.358974358974365</v>
      </c>
      <c r="AE45" s="14">
        <f t="shared" si="63"/>
        <v>74.358974358974365</v>
      </c>
      <c r="AF45" s="49"/>
      <c r="AG45" s="36">
        <v>9</v>
      </c>
      <c r="AH45" s="14">
        <f t="shared" si="64"/>
        <v>95</v>
      </c>
      <c r="AI45" s="14">
        <f t="shared" si="65"/>
        <v>95</v>
      </c>
      <c r="AJ45" s="49"/>
      <c r="AK45" s="36"/>
      <c r="AL45" s="14">
        <f t="shared" si="66"/>
        <v>123.42857142857143</v>
      </c>
      <c r="AM45" s="14">
        <f t="shared" si="67"/>
        <v>0</v>
      </c>
      <c r="AN45" s="49"/>
      <c r="AO45" s="36"/>
      <c r="AP45" s="14">
        <f t="shared" si="68"/>
        <v>103.03030303030303</v>
      </c>
      <c r="AQ45" s="14">
        <f t="shared" si="69"/>
        <v>0</v>
      </c>
      <c r="AS45" s="36"/>
      <c r="AT45" s="14">
        <f t="shared" si="70"/>
        <v>142.85714285714286</v>
      </c>
      <c r="AU45" s="14">
        <f t="shared" si="71"/>
        <v>0</v>
      </c>
      <c r="AW45" s="36"/>
      <c r="AX45" s="14">
        <f t="shared" si="72"/>
        <v>104.76190476190476</v>
      </c>
      <c r="AY45" s="14">
        <f t="shared" si="73"/>
        <v>0</v>
      </c>
    </row>
    <row r="46" spans="1:51" outlineLevel="1" x14ac:dyDescent="0.25">
      <c r="A46" s="5">
        <f t="shared" ref="A46:A109" si="74">IF(C46=C45,A45,A45+1)</f>
        <v>2</v>
      </c>
      <c r="B46" s="15" t="s">
        <v>220</v>
      </c>
      <c r="C46" s="14">
        <f t="shared" si="50"/>
        <v>315.67233560090705</v>
      </c>
      <c r="D46" s="25">
        <f t="shared" si="51"/>
        <v>87.5</v>
      </c>
      <c r="E46" s="26">
        <f>AA46+AE46+AI46+AM46+AQ46+AU46+AY46</f>
        <v>228.17233560090705</v>
      </c>
      <c r="F46" s="33">
        <v>1</v>
      </c>
      <c r="G46" s="34">
        <v>3</v>
      </c>
      <c r="I46" s="36"/>
      <c r="J46" s="14">
        <f t="shared" si="52"/>
        <v>109.09090909090909</v>
      </c>
      <c r="K46" s="14">
        <f t="shared" si="53"/>
        <v>0</v>
      </c>
      <c r="L46" s="49"/>
      <c r="M46" s="36"/>
      <c r="N46" s="14">
        <f t="shared" si="54"/>
        <v>105.55555555555556</v>
      </c>
      <c r="O46" s="79">
        <f t="shared" si="55"/>
        <v>0</v>
      </c>
      <c r="P46" s="50"/>
      <c r="Q46" s="36"/>
      <c r="R46" s="14">
        <f t="shared" si="56"/>
        <v>102.70270270270269</v>
      </c>
      <c r="S46" s="79">
        <f t="shared" si="57"/>
        <v>0</v>
      </c>
      <c r="T46" s="50"/>
      <c r="U46" s="36">
        <v>9</v>
      </c>
      <c r="V46" s="14">
        <f t="shared" si="58"/>
        <v>87.5</v>
      </c>
      <c r="W46" s="79">
        <f t="shared" si="59"/>
        <v>87.5</v>
      </c>
      <c r="Y46" s="36">
        <v>38</v>
      </c>
      <c r="Z46" s="14">
        <f t="shared" si="60"/>
        <v>71.111111111111128</v>
      </c>
      <c r="AA46" s="14">
        <f t="shared" si="61"/>
        <v>71.111111111111128</v>
      </c>
      <c r="AB46" s="49"/>
      <c r="AC46" s="36"/>
      <c r="AD46" s="14">
        <f t="shared" si="62"/>
        <v>107.69230769230769</v>
      </c>
      <c r="AE46" s="14">
        <f t="shared" si="63"/>
        <v>0</v>
      </c>
      <c r="AF46" s="49"/>
      <c r="AG46" s="36"/>
      <c r="AH46" s="14">
        <f t="shared" si="64"/>
        <v>106.25</v>
      </c>
      <c r="AI46" s="14">
        <f t="shared" si="65"/>
        <v>0</v>
      </c>
      <c r="AJ46" s="49"/>
      <c r="AK46" s="36">
        <v>146</v>
      </c>
      <c r="AL46" s="14">
        <f t="shared" si="66"/>
        <v>51.918367346938773</v>
      </c>
      <c r="AM46" s="14">
        <f t="shared" si="67"/>
        <v>51.918367346938773</v>
      </c>
      <c r="AN46" s="49"/>
      <c r="AO46" s="36"/>
      <c r="AP46" s="14">
        <f t="shared" si="68"/>
        <v>103.03030303030303</v>
      </c>
      <c r="AQ46" s="14">
        <f t="shared" si="69"/>
        <v>0</v>
      </c>
      <c r="AS46" s="36">
        <v>66</v>
      </c>
      <c r="AT46" s="14">
        <f t="shared" si="70"/>
        <v>105.14285714285712</v>
      </c>
      <c r="AU46" s="14">
        <f t="shared" si="71"/>
        <v>105.14285714285712</v>
      </c>
      <c r="AW46" s="36"/>
      <c r="AX46" s="14">
        <f t="shared" si="72"/>
        <v>104.76190476190476</v>
      </c>
      <c r="AY46" s="14">
        <f t="shared" si="73"/>
        <v>0</v>
      </c>
    </row>
    <row r="47" spans="1:51" outlineLevel="1" x14ac:dyDescent="0.25">
      <c r="A47" s="5">
        <f t="shared" si="74"/>
        <v>3</v>
      </c>
      <c r="B47" s="15" t="s">
        <v>199</v>
      </c>
      <c r="C47" s="14">
        <f t="shared" si="50"/>
        <v>314.87028112028111</v>
      </c>
      <c r="D47" s="25">
        <f t="shared" si="51"/>
        <v>206.76130676130677</v>
      </c>
      <c r="E47" s="26">
        <f>AA47+AE47+AI47+AQ47+AU47+AY47</f>
        <v>108.10897435897436</v>
      </c>
      <c r="F47" s="33">
        <v>3</v>
      </c>
      <c r="G47" s="34">
        <v>2</v>
      </c>
      <c r="I47" s="36">
        <v>16</v>
      </c>
      <c r="J47" s="14">
        <f t="shared" si="52"/>
        <v>72.727272727272734</v>
      </c>
      <c r="K47" s="14">
        <f t="shared" si="53"/>
        <v>72.727272727272734</v>
      </c>
      <c r="L47" s="49"/>
      <c r="M47" s="36">
        <v>16</v>
      </c>
      <c r="N47" s="14">
        <f t="shared" si="54"/>
        <v>75.925925925925924</v>
      </c>
      <c r="O47" s="79">
        <f t="shared" si="55"/>
        <v>75.925925925925924</v>
      </c>
      <c r="P47" s="50"/>
      <c r="Q47" s="36">
        <v>33</v>
      </c>
      <c r="R47" s="14">
        <f t="shared" si="56"/>
        <v>58.108108108108105</v>
      </c>
      <c r="S47" s="79">
        <f t="shared" si="57"/>
        <v>58.108108108108105</v>
      </c>
      <c r="T47" s="50"/>
      <c r="U47" s="36"/>
      <c r="V47" s="14">
        <f t="shared" si="58"/>
        <v>106.25</v>
      </c>
      <c r="W47" s="79">
        <f t="shared" si="59"/>
        <v>0</v>
      </c>
      <c r="Y47" s="36"/>
      <c r="Z47" s="14">
        <f t="shared" si="60"/>
        <v>113.33333333333334</v>
      </c>
      <c r="AA47" s="14">
        <f t="shared" si="61"/>
        <v>0</v>
      </c>
      <c r="AB47" s="49"/>
      <c r="AC47" s="36">
        <v>13</v>
      </c>
      <c r="AD47" s="14">
        <f t="shared" si="62"/>
        <v>74.358974358974365</v>
      </c>
      <c r="AE47" s="14">
        <f t="shared" si="63"/>
        <v>74.358974358974365</v>
      </c>
      <c r="AF47" s="49"/>
      <c r="AG47" s="36">
        <v>58</v>
      </c>
      <c r="AH47" s="14">
        <f t="shared" si="64"/>
        <v>33.75</v>
      </c>
      <c r="AI47" s="14">
        <f t="shared" si="65"/>
        <v>33.75</v>
      </c>
      <c r="AJ47" s="49"/>
      <c r="AK47" s="36">
        <v>187</v>
      </c>
      <c r="AL47" s="14">
        <f t="shared" si="66"/>
        <v>31.836734693877546</v>
      </c>
      <c r="AM47" s="14">
        <f t="shared" si="67"/>
        <v>31.836734693877546</v>
      </c>
      <c r="AN47" s="49"/>
      <c r="AO47" s="36"/>
      <c r="AP47" s="14">
        <f t="shared" si="68"/>
        <v>103.03030303030303</v>
      </c>
      <c r="AQ47" s="14">
        <f t="shared" si="69"/>
        <v>0</v>
      </c>
      <c r="AS47" s="36"/>
      <c r="AT47" s="14">
        <f t="shared" si="70"/>
        <v>142.85714285714286</v>
      </c>
      <c r="AU47" s="14">
        <f t="shared" si="71"/>
        <v>0</v>
      </c>
      <c r="AW47" s="36"/>
      <c r="AX47" s="14">
        <f t="shared" si="72"/>
        <v>104.76190476190476</v>
      </c>
      <c r="AY47" s="14">
        <f t="shared" si="73"/>
        <v>0</v>
      </c>
    </row>
    <row r="48" spans="1:51" outlineLevel="1" x14ac:dyDescent="0.25">
      <c r="A48" s="5">
        <f t="shared" si="74"/>
        <v>4</v>
      </c>
      <c r="B48" s="15" t="s">
        <v>196</v>
      </c>
      <c r="C48" s="14">
        <f t="shared" si="50"/>
        <v>292.05619116333401</v>
      </c>
      <c r="D48" s="25">
        <f t="shared" si="51"/>
        <v>243.07659932659931</v>
      </c>
      <c r="E48" s="26">
        <f t="shared" ref="E48:E53" si="75">AA48+AE48+AI48+AM48+AQ48+AU48+AY48</f>
        <v>48.979591836734691</v>
      </c>
      <c r="F48" s="33">
        <v>3</v>
      </c>
      <c r="G48" s="34">
        <v>1</v>
      </c>
      <c r="I48" s="36">
        <v>10</v>
      </c>
      <c r="J48" s="14">
        <f t="shared" si="52"/>
        <v>86.363636363636374</v>
      </c>
      <c r="K48" s="14">
        <f t="shared" si="53"/>
        <v>86.363636363636374</v>
      </c>
      <c r="L48" s="49"/>
      <c r="M48" s="36">
        <v>14</v>
      </c>
      <c r="N48" s="14">
        <f t="shared" si="54"/>
        <v>79.629629629629619</v>
      </c>
      <c r="O48" s="79">
        <f t="shared" si="55"/>
        <v>79.629629629629619</v>
      </c>
      <c r="P48" s="50"/>
      <c r="Q48" s="36"/>
      <c r="R48" s="14">
        <f t="shared" si="56"/>
        <v>102.70270270270269</v>
      </c>
      <c r="S48" s="79">
        <f t="shared" si="57"/>
        <v>0</v>
      </c>
      <c r="T48" s="50"/>
      <c r="U48" s="36">
        <v>14</v>
      </c>
      <c r="V48" s="14">
        <f t="shared" si="58"/>
        <v>77.083333333333329</v>
      </c>
      <c r="W48" s="79">
        <f t="shared" si="59"/>
        <v>77.083333333333329</v>
      </c>
      <c r="Y48" s="36"/>
      <c r="Z48" s="14">
        <f t="shared" si="60"/>
        <v>113.33333333333334</v>
      </c>
      <c r="AA48" s="14">
        <f t="shared" si="61"/>
        <v>0</v>
      </c>
      <c r="AB48" s="49"/>
      <c r="AC48" s="36"/>
      <c r="AD48" s="14">
        <f t="shared" si="62"/>
        <v>107.69230769230769</v>
      </c>
      <c r="AE48" s="14">
        <f t="shared" si="63"/>
        <v>0</v>
      </c>
      <c r="AF48" s="49"/>
      <c r="AG48" s="36"/>
      <c r="AH48" s="14">
        <f t="shared" si="64"/>
        <v>106.25</v>
      </c>
      <c r="AI48" s="14">
        <f t="shared" si="65"/>
        <v>0</v>
      </c>
      <c r="AJ48" s="49"/>
      <c r="AK48" s="36">
        <v>152</v>
      </c>
      <c r="AL48" s="14">
        <f t="shared" si="66"/>
        <v>48.979591836734691</v>
      </c>
      <c r="AM48" s="14">
        <f t="shared" si="67"/>
        <v>48.979591836734691</v>
      </c>
      <c r="AN48" s="49"/>
      <c r="AO48" s="36"/>
      <c r="AP48" s="14">
        <f t="shared" si="68"/>
        <v>103.03030303030303</v>
      </c>
      <c r="AQ48" s="14">
        <f t="shared" si="69"/>
        <v>0</v>
      </c>
      <c r="AS48" s="36"/>
      <c r="AT48" s="14">
        <f t="shared" si="70"/>
        <v>142.85714285714286</v>
      </c>
      <c r="AU48" s="14">
        <f t="shared" si="71"/>
        <v>0</v>
      </c>
      <c r="AW48" s="36"/>
      <c r="AX48" s="14">
        <f t="shared" si="72"/>
        <v>104.76190476190476</v>
      </c>
      <c r="AY48" s="14">
        <f t="shared" si="73"/>
        <v>0</v>
      </c>
    </row>
    <row r="49" spans="1:51" outlineLevel="1" x14ac:dyDescent="0.25">
      <c r="A49" s="5">
        <f t="shared" si="74"/>
        <v>5</v>
      </c>
      <c r="B49" s="15" t="s">
        <v>200</v>
      </c>
      <c r="C49" s="14">
        <f t="shared" si="50"/>
        <v>288.76587626587627</v>
      </c>
      <c r="D49" s="25">
        <f t="shared" si="51"/>
        <v>218.92460642460642</v>
      </c>
      <c r="E49" s="26">
        <f t="shared" si="75"/>
        <v>69.841269841269849</v>
      </c>
      <c r="F49" s="33">
        <v>4</v>
      </c>
      <c r="G49" s="34">
        <v>1</v>
      </c>
      <c r="I49" s="36">
        <v>30</v>
      </c>
      <c r="J49" s="14">
        <f t="shared" si="52"/>
        <v>40.909090909090914</v>
      </c>
      <c r="K49" s="14">
        <f t="shared" si="53"/>
        <v>40.909090909090914</v>
      </c>
      <c r="L49" s="49"/>
      <c r="M49" s="36">
        <v>26</v>
      </c>
      <c r="N49" s="14">
        <f t="shared" si="54"/>
        <v>57.407407407407412</v>
      </c>
      <c r="O49" s="79">
        <f t="shared" si="55"/>
        <v>57.407407407407412</v>
      </c>
      <c r="P49" s="50"/>
      <c r="Q49" s="36">
        <v>33</v>
      </c>
      <c r="R49" s="14">
        <f t="shared" si="56"/>
        <v>58.108108108108105</v>
      </c>
      <c r="S49" s="79">
        <f t="shared" si="57"/>
        <v>58.108108108108105</v>
      </c>
      <c r="T49" s="50"/>
      <c r="U49" s="36">
        <v>21</v>
      </c>
      <c r="V49" s="14">
        <f t="shared" si="58"/>
        <v>62.5</v>
      </c>
      <c r="W49" s="79">
        <f t="shared" si="59"/>
        <v>62.5</v>
      </c>
      <c r="Y49" s="36"/>
      <c r="Z49" s="14">
        <f t="shared" si="60"/>
        <v>113.33333333333334</v>
      </c>
      <c r="AA49" s="14">
        <f t="shared" si="61"/>
        <v>0</v>
      </c>
      <c r="AB49" s="49"/>
      <c r="AC49" s="36"/>
      <c r="AD49" s="14">
        <f t="shared" si="62"/>
        <v>107.69230769230769</v>
      </c>
      <c r="AE49" s="14">
        <f t="shared" si="63"/>
        <v>0</v>
      </c>
      <c r="AF49" s="49"/>
      <c r="AG49" s="36"/>
      <c r="AH49" s="14">
        <f t="shared" si="64"/>
        <v>106.25</v>
      </c>
      <c r="AI49" s="14">
        <f t="shared" si="65"/>
        <v>0</v>
      </c>
      <c r="AJ49" s="49"/>
      <c r="AK49" s="36"/>
      <c r="AL49" s="14">
        <f t="shared" si="66"/>
        <v>123.42857142857143</v>
      </c>
      <c r="AM49" s="14">
        <f t="shared" si="67"/>
        <v>0</v>
      </c>
      <c r="AN49" s="49"/>
      <c r="AO49" s="36"/>
      <c r="AP49" s="14">
        <f t="shared" si="68"/>
        <v>103.03030303030303</v>
      </c>
      <c r="AQ49" s="14">
        <f t="shared" si="69"/>
        <v>0</v>
      </c>
      <c r="AS49" s="36"/>
      <c r="AT49" s="14">
        <f t="shared" si="70"/>
        <v>142.85714285714286</v>
      </c>
      <c r="AU49" s="14">
        <f t="shared" si="71"/>
        <v>0</v>
      </c>
      <c r="AW49" s="36">
        <v>44</v>
      </c>
      <c r="AX49" s="14">
        <f t="shared" si="72"/>
        <v>69.841269841269849</v>
      </c>
      <c r="AY49" s="14">
        <f t="shared" si="73"/>
        <v>69.841269841269849</v>
      </c>
    </row>
    <row r="50" spans="1:51" outlineLevel="1" x14ac:dyDescent="0.25">
      <c r="A50" s="5">
        <f t="shared" si="74"/>
        <v>6</v>
      </c>
      <c r="B50" s="15" t="s">
        <v>193</v>
      </c>
      <c r="C50" s="14">
        <f t="shared" si="50"/>
        <v>278.67445367445367</v>
      </c>
      <c r="D50" s="25">
        <f t="shared" si="51"/>
        <v>246.13477113477114</v>
      </c>
      <c r="E50" s="26">
        <f t="shared" si="75"/>
        <v>32.539682539682545</v>
      </c>
      <c r="F50" s="33">
        <v>3</v>
      </c>
      <c r="G50" s="34">
        <v>1</v>
      </c>
      <c r="I50" s="36">
        <v>7</v>
      </c>
      <c r="J50" s="14">
        <f t="shared" si="52"/>
        <v>93.181818181818187</v>
      </c>
      <c r="K50" s="14">
        <f t="shared" si="53"/>
        <v>93.181818181818187</v>
      </c>
      <c r="L50" s="49"/>
      <c r="M50" s="36">
        <v>16</v>
      </c>
      <c r="N50" s="14">
        <f t="shared" si="54"/>
        <v>75.925925925925924</v>
      </c>
      <c r="O50" s="79">
        <f t="shared" si="55"/>
        <v>75.925925925925924</v>
      </c>
      <c r="P50" s="49"/>
      <c r="Q50" s="36">
        <v>19</v>
      </c>
      <c r="R50" s="14">
        <f t="shared" si="56"/>
        <v>77.027027027027032</v>
      </c>
      <c r="S50" s="79">
        <f t="shared" si="57"/>
        <v>77.027027027027032</v>
      </c>
      <c r="T50" s="49"/>
      <c r="U50" s="36"/>
      <c r="V50" s="14">
        <f t="shared" si="58"/>
        <v>106.25</v>
      </c>
      <c r="W50" s="79">
        <f t="shared" si="59"/>
        <v>0</v>
      </c>
      <c r="Y50" s="36"/>
      <c r="Z50" s="14">
        <f t="shared" si="60"/>
        <v>113.33333333333334</v>
      </c>
      <c r="AA50" s="14">
        <f t="shared" si="61"/>
        <v>0</v>
      </c>
      <c r="AB50" s="49"/>
      <c r="AC50" s="36"/>
      <c r="AD50" s="14">
        <f t="shared" si="62"/>
        <v>107.69230769230769</v>
      </c>
      <c r="AE50" s="14">
        <f t="shared" si="63"/>
        <v>0</v>
      </c>
      <c r="AF50" s="49"/>
      <c r="AG50" s="36"/>
      <c r="AH50" s="14">
        <f t="shared" si="64"/>
        <v>106.25</v>
      </c>
      <c r="AI50" s="14">
        <f t="shared" si="65"/>
        <v>0</v>
      </c>
      <c r="AJ50" s="49"/>
      <c r="AK50" s="36"/>
      <c r="AL50" s="14">
        <f t="shared" si="66"/>
        <v>123.42857142857143</v>
      </c>
      <c r="AM50" s="14">
        <f t="shared" si="67"/>
        <v>0</v>
      </c>
      <c r="AN50" s="49"/>
      <c r="AO50" s="36"/>
      <c r="AP50" s="14">
        <f t="shared" si="68"/>
        <v>103.03030303030303</v>
      </c>
      <c r="AQ50" s="14">
        <f t="shared" si="69"/>
        <v>0</v>
      </c>
      <c r="AS50" s="36"/>
      <c r="AT50" s="14">
        <f t="shared" si="70"/>
        <v>142.85714285714286</v>
      </c>
      <c r="AU50" s="14">
        <f t="shared" si="71"/>
        <v>0</v>
      </c>
      <c r="AW50" s="36">
        <v>91</v>
      </c>
      <c r="AX50" s="14">
        <f t="shared" si="72"/>
        <v>32.539682539682545</v>
      </c>
      <c r="AY50" s="14">
        <f t="shared" si="73"/>
        <v>32.539682539682545</v>
      </c>
    </row>
    <row r="51" spans="1:51" outlineLevel="1" x14ac:dyDescent="0.25">
      <c r="A51" s="5">
        <f t="shared" si="74"/>
        <v>7</v>
      </c>
      <c r="B51" s="15" t="s">
        <v>205</v>
      </c>
      <c r="C51" s="14">
        <f t="shared" si="50"/>
        <v>270.58771183771182</v>
      </c>
      <c r="D51" s="25">
        <f t="shared" si="51"/>
        <v>178.18386568386569</v>
      </c>
      <c r="E51" s="26">
        <f t="shared" si="75"/>
        <v>92.40384615384616</v>
      </c>
      <c r="F51" s="33">
        <v>3</v>
      </c>
      <c r="G51" s="34">
        <v>2</v>
      </c>
      <c r="I51" s="36">
        <v>19</v>
      </c>
      <c r="J51" s="14">
        <f t="shared" si="52"/>
        <v>65.909090909090921</v>
      </c>
      <c r="K51" s="14">
        <f t="shared" si="53"/>
        <v>65.909090909090921</v>
      </c>
      <c r="L51" s="49"/>
      <c r="M51" s="36"/>
      <c r="N51" s="14">
        <f t="shared" si="54"/>
        <v>105.55555555555556</v>
      </c>
      <c r="O51" s="79">
        <f t="shared" si="55"/>
        <v>0</v>
      </c>
      <c r="P51" s="50"/>
      <c r="Q51" s="36">
        <v>33</v>
      </c>
      <c r="R51" s="14">
        <f t="shared" si="56"/>
        <v>58.108108108108105</v>
      </c>
      <c r="S51" s="79">
        <f t="shared" si="57"/>
        <v>58.108108108108105</v>
      </c>
      <c r="T51" s="50"/>
      <c r="U51" s="36">
        <v>25</v>
      </c>
      <c r="V51" s="14">
        <f t="shared" si="58"/>
        <v>54.166666666666664</v>
      </c>
      <c r="W51" s="79">
        <f t="shared" si="59"/>
        <v>54.166666666666664</v>
      </c>
      <c r="Y51" s="36"/>
      <c r="Z51" s="14">
        <f t="shared" si="60"/>
        <v>113.33333333333334</v>
      </c>
      <c r="AA51" s="14">
        <f t="shared" si="61"/>
        <v>0</v>
      </c>
      <c r="AB51" s="49"/>
      <c r="AC51" s="36">
        <v>24</v>
      </c>
      <c r="AD51" s="14">
        <f t="shared" si="62"/>
        <v>46.153846153846153</v>
      </c>
      <c r="AE51" s="14">
        <f t="shared" si="63"/>
        <v>46.153846153846153</v>
      </c>
      <c r="AF51" s="49"/>
      <c r="AG51" s="36">
        <v>48</v>
      </c>
      <c r="AH51" s="14">
        <f t="shared" si="64"/>
        <v>46.25</v>
      </c>
      <c r="AI51" s="14">
        <f t="shared" si="65"/>
        <v>46.25</v>
      </c>
      <c r="AJ51" s="49"/>
      <c r="AK51" s="36"/>
      <c r="AL51" s="14">
        <f t="shared" si="66"/>
        <v>123.42857142857143</v>
      </c>
      <c r="AM51" s="14">
        <f t="shared" si="67"/>
        <v>0</v>
      </c>
      <c r="AN51" s="49"/>
      <c r="AO51" s="36"/>
      <c r="AP51" s="14">
        <f t="shared" si="68"/>
        <v>103.03030303030303</v>
      </c>
      <c r="AQ51" s="14">
        <f t="shared" si="69"/>
        <v>0</v>
      </c>
      <c r="AS51" s="36"/>
      <c r="AT51" s="14">
        <f t="shared" si="70"/>
        <v>142.85714285714286</v>
      </c>
      <c r="AU51" s="14">
        <f t="shared" si="71"/>
        <v>0</v>
      </c>
      <c r="AW51" s="36"/>
      <c r="AX51" s="14">
        <f t="shared" si="72"/>
        <v>104.76190476190476</v>
      </c>
      <c r="AY51" s="14">
        <f t="shared" si="73"/>
        <v>0</v>
      </c>
    </row>
    <row r="52" spans="1:51" outlineLevel="1" x14ac:dyDescent="0.25">
      <c r="A52" s="5">
        <f t="shared" si="74"/>
        <v>8</v>
      </c>
      <c r="B52" s="15" t="s">
        <v>195</v>
      </c>
      <c r="C52" s="14">
        <f t="shared" si="50"/>
        <v>269.18331829046116</v>
      </c>
      <c r="D52" s="25">
        <f t="shared" si="51"/>
        <v>220.20372645372646</v>
      </c>
      <c r="E52" s="26">
        <f t="shared" si="75"/>
        <v>48.979591836734691</v>
      </c>
      <c r="F52" s="33">
        <v>3</v>
      </c>
      <c r="G52" s="34">
        <v>1</v>
      </c>
      <c r="I52" s="36">
        <v>10</v>
      </c>
      <c r="J52" s="14">
        <f t="shared" si="52"/>
        <v>86.363636363636374</v>
      </c>
      <c r="K52" s="14">
        <f t="shared" si="53"/>
        <v>86.363636363636374</v>
      </c>
      <c r="L52" s="49"/>
      <c r="M52" s="36"/>
      <c r="N52" s="14">
        <f t="shared" si="54"/>
        <v>105.55555555555556</v>
      </c>
      <c r="O52" s="79">
        <f t="shared" si="55"/>
        <v>0</v>
      </c>
      <c r="P52" s="50"/>
      <c r="Q52" s="36">
        <v>34</v>
      </c>
      <c r="R52" s="14">
        <f t="shared" si="56"/>
        <v>56.756756756756758</v>
      </c>
      <c r="S52" s="79">
        <f t="shared" si="57"/>
        <v>56.756756756756758</v>
      </c>
      <c r="T52" s="50"/>
      <c r="U52" s="36">
        <v>14</v>
      </c>
      <c r="V52" s="14">
        <f t="shared" si="58"/>
        <v>77.083333333333329</v>
      </c>
      <c r="W52" s="79">
        <f t="shared" si="59"/>
        <v>77.083333333333329</v>
      </c>
      <c r="Y52" s="36"/>
      <c r="Z52" s="14">
        <f t="shared" si="60"/>
        <v>113.33333333333334</v>
      </c>
      <c r="AA52" s="14">
        <f t="shared" si="61"/>
        <v>0</v>
      </c>
      <c r="AB52" s="49"/>
      <c r="AC52" s="36"/>
      <c r="AD52" s="14">
        <f t="shared" si="62"/>
        <v>107.69230769230769</v>
      </c>
      <c r="AE52" s="14">
        <f t="shared" si="63"/>
        <v>0</v>
      </c>
      <c r="AF52" s="49"/>
      <c r="AG52" s="36"/>
      <c r="AH52" s="14">
        <f t="shared" si="64"/>
        <v>106.25</v>
      </c>
      <c r="AI52" s="14">
        <f t="shared" si="65"/>
        <v>0</v>
      </c>
      <c r="AJ52" s="49"/>
      <c r="AK52" s="36">
        <v>152</v>
      </c>
      <c r="AL52" s="14">
        <f t="shared" si="66"/>
        <v>48.979591836734691</v>
      </c>
      <c r="AM52" s="14">
        <f t="shared" si="67"/>
        <v>48.979591836734691</v>
      </c>
      <c r="AN52" s="49"/>
      <c r="AO52" s="36"/>
      <c r="AP52" s="14">
        <f t="shared" si="68"/>
        <v>103.03030303030303</v>
      </c>
      <c r="AQ52" s="14">
        <f t="shared" si="69"/>
        <v>0</v>
      </c>
      <c r="AS52" s="36"/>
      <c r="AT52" s="14">
        <f t="shared" si="70"/>
        <v>142.85714285714286</v>
      </c>
      <c r="AU52" s="14">
        <f t="shared" si="71"/>
        <v>0</v>
      </c>
      <c r="AW52" s="36"/>
      <c r="AX52" s="14">
        <f t="shared" si="72"/>
        <v>104.76190476190476</v>
      </c>
      <c r="AY52" s="14">
        <f t="shared" si="73"/>
        <v>0</v>
      </c>
    </row>
    <row r="53" spans="1:51" outlineLevel="1" x14ac:dyDescent="0.25">
      <c r="A53" s="5">
        <f t="shared" si="74"/>
        <v>9</v>
      </c>
      <c r="B53" s="15" t="s">
        <v>194</v>
      </c>
      <c r="C53" s="14">
        <f t="shared" si="50"/>
        <v>246.13477113477114</v>
      </c>
      <c r="D53" s="25">
        <f t="shared" si="51"/>
        <v>246.13477113477114</v>
      </c>
      <c r="E53" s="26">
        <f t="shared" si="75"/>
        <v>0</v>
      </c>
      <c r="F53" s="33">
        <v>3</v>
      </c>
      <c r="G53" s="34"/>
      <c r="I53" s="36">
        <v>7</v>
      </c>
      <c r="J53" s="14">
        <f t="shared" si="52"/>
        <v>93.181818181818187</v>
      </c>
      <c r="K53" s="14">
        <f t="shared" si="53"/>
        <v>93.181818181818187</v>
      </c>
      <c r="L53" s="49"/>
      <c r="M53" s="36">
        <v>16</v>
      </c>
      <c r="N53" s="14">
        <f t="shared" si="54"/>
        <v>75.925925925925924</v>
      </c>
      <c r="O53" s="79">
        <f t="shared" si="55"/>
        <v>75.925925925925924</v>
      </c>
      <c r="P53" s="50"/>
      <c r="Q53" s="36">
        <v>19</v>
      </c>
      <c r="R53" s="14">
        <f t="shared" si="56"/>
        <v>77.027027027027032</v>
      </c>
      <c r="S53" s="79">
        <f t="shared" si="57"/>
        <v>77.027027027027032</v>
      </c>
      <c r="T53" s="50"/>
      <c r="U53" s="36"/>
      <c r="V53" s="14">
        <f t="shared" si="58"/>
        <v>106.25</v>
      </c>
      <c r="W53" s="79">
        <f t="shared" si="59"/>
        <v>0</v>
      </c>
      <c r="Y53" s="36"/>
      <c r="Z53" s="14">
        <f t="shared" si="60"/>
        <v>113.33333333333334</v>
      </c>
      <c r="AA53" s="14">
        <f t="shared" si="61"/>
        <v>0</v>
      </c>
      <c r="AB53" s="49"/>
      <c r="AC53" s="36"/>
      <c r="AD53" s="14">
        <f t="shared" si="62"/>
        <v>107.69230769230769</v>
      </c>
      <c r="AE53" s="14">
        <f t="shared" si="63"/>
        <v>0</v>
      </c>
      <c r="AF53" s="49"/>
      <c r="AG53" s="36"/>
      <c r="AH53" s="14">
        <f t="shared" si="64"/>
        <v>106.25</v>
      </c>
      <c r="AI53" s="14">
        <f t="shared" si="65"/>
        <v>0</v>
      </c>
      <c r="AJ53" s="49"/>
      <c r="AK53" s="36"/>
      <c r="AL53" s="14">
        <f t="shared" si="66"/>
        <v>123.42857142857143</v>
      </c>
      <c r="AM53" s="14">
        <f t="shared" si="67"/>
        <v>0</v>
      </c>
      <c r="AN53" s="49"/>
      <c r="AO53" s="36"/>
      <c r="AP53" s="14">
        <f t="shared" si="68"/>
        <v>103.03030303030303</v>
      </c>
      <c r="AQ53" s="14">
        <f t="shared" si="69"/>
        <v>0</v>
      </c>
      <c r="AS53" s="36"/>
      <c r="AT53" s="14">
        <f t="shared" si="70"/>
        <v>142.85714285714286</v>
      </c>
      <c r="AU53" s="14">
        <f t="shared" si="71"/>
        <v>0</v>
      </c>
      <c r="AW53" s="36"/>
      <c r="AX53" s="14">
        <f t="shared" si="72"/>
        <v>104.76190476190476</v>
      </c>
      <c r="AY53" s="14">
        <f t="shared" si="73"/>
        <v>0</v>
      </c>
    </row>
    <row r="54" spans="1:51" outlineLevel="1" x14ac:dyDescent="0.25">
      <c r="A54" s="5">
        <f t="shared" si="74"/>
        <v>10</v>
      </c>
      <c r="B54" s="15" t="s">
        <v>221</v>
      </c>
      <c r="C54" s="14">
        <f t="shared" si="50"/>
        <v>241.9105339105339</v>
      </c>
      <c r="D54" s="25">
        <f t="shared" si="51"/>
        <v>0</v>
      </c>
      <c r="E54" s="26">
        <f>AA54+AE54+AI54+AQ54+AU54+AY54</f>
        <v>241.9105339105339</v>
      </c>
      <c r="F54" s="33"/>
      <c r="G54" s="34">
        <v>3</v>
      </c>
      <c r="I54" s="36"/>
      <c r="J54" s="14">
        <f t="shared" si="52"/>
        <v>109.09090909090909</v>
      </c>
      <c r="K54" s="14">
        <f t="shared" si="53"/>
        <v>0</v>
      </c>
      <c r="L54" s="49"/>
      <c r="M54" s="36"/>
      <c r="N54" s="14">
        <f t="shared" si="54"/>
        <v>105.55555555555556</v>
      </c>
      <c r="O54" s="79">
        <f t="shared" si="55"/>
        <v>0</v>
      </c>
      <c r="P54" s="50"/>
      <c r="Q54" s="36"/>
      <c r="R54" s="14">
        <f t="shared" si="56"/>
        <v>102.70270270270269</v>
      </c>
      <c r="S54" s="79">
        <f t="shared" si="57"/>
        <v>0</v>
      </c>
      <c r="T54" s="50"/>
      <c r="U54" s="36"/>
      <c r="V54" s="14">
        <f t="shared" si="58"/>
        <v>106.25</v>
      </c>
      <c r="W54" s="79">
        <f t="shared" si="59"/>
        <v>0</v>
      </c>
      <c r="Y54" s="36">
        <v>38</v>
      </c>
      <c r="Z54" s="14">
        <f t="shared" si="60"/>
        <v>71.111111111111128</v>
      </c>
      <c r="AA54" s="14">
        <f t="shared" si="61"/>
        <v>71.111111111111128</v>
      </c>
      <c r="AB54" s="49"/>
      <c r="AC54" s="36"/>
      <c r="AD54" s="14">
        <f t="shared" si="62"/>
        <v>107.69230769230769</v>
      </c>
      <c r="AE54" s="14">
        <f t="shared" si="63"/>
        <v>0</v>
      </c>
      <c r="AF54" s="49"/>
      <c r="AG54" s="36"/>
      <c r="AH54" s="14">
        <f t="shared" si="64"/>
        <v>106.25</v>
      </c>
      <c r="AI54" s="14">
        <f t="shared" si="65"/>
        <v>0</v>
      </c>
      <c r="AJ54" s="49"/>
      <c r="AK54" s="36">
        <v>146</v>
      </c>
      <c r="AL54" s="14">
        <f t="shared" si="66"/>
        <v>51.918367346938773</v>
      </c>
      <c r="AM54" s="14">
        <f t="shared" si="67"/>
        <v>51.918367346938773</v>
      </c>
      <c r="AN54" s="49"/>
      <c r="AO54" s="36">
        <v>74</v>
      </c>
      <c r="AP54" s="14">
        <f t="shared" si="68"/>
        <v>65.656565656565647</v>
      </c>
      <c r="AQ54" s="14">
        <f t="shared" si="69"/>
        <v>65.656565656565647</v>
      </c>
      <c r="AS54" s="36">
        <v>66</v>
      </c>
      <c r="AT54" s="14">
        <f t="shared" si="70"/>
        <v>105.14285714285712</v>
      </c>
      <c r="AU54" s="14">
        <f t="shared" si="71"/>
        <v>105.14285714285712</v>
      </c>
      <c r="AW54" s="36"/>
      <c r="AX54" s="14">
        <f t="shared" si="72"/>
        <v>104.76190476190476</v>
      </c>
      <c r="AY54" s="14">
        <f t="shared" si="73"/>
        <v>0</v>
      </c>
    </row>
    <row r="55" spans="1:51" outlineLevel="1" x14ac:dyDescent="0.25">
      <c r="A55" s="5">
        <f t="shared" si="74"/>
        <v>11</v>
      </c>
      <c r="B55" s="15" t="s">
        <v>222</v>
      </c>
      <c r="C55" s="14">
        <f t="shared" si="50"/>
        <v>219.57533868248152</v>
      </c>
      <c r="D55" s="25">
        <f t="shared" si="51"/>
        <v>79.629629629629619</v>
      </c>
      <c r="E55" s="26">
        <f t="shared" ref="E55:E86" si="76">AA55+AE55+AI55+AM55+AQ55+AU55+AY55</f>
        <v>139.9457090528519</v>
      </c>
      <c r="F55" s="33">
        <v>1</v>
      </c>
      <c r="G55" s="34">
        <v>3</v>
      </c>
      <c r="I55" s="36"/>
      <c r="J55" s="14">
        <f t="shared" si="52"/>
        <v>109.09090909090909</v>
      </c>
      <c r="K55" s="14">
        <f t="shared" si="53"/>
        <v>0</v>
      </c>
      <c r="L55" s="49"/>
      <c r="M55" s="36">
        <v>14</v>
      </c>
      <c r="N55" s="14">
        <f t="shared" si="54"/>
        <v>79.629629629629619</v>
      </c>
      <c r="O55" s="79">
        <f t="shared" si="55"/>
        <v>79.629629629629619</v>
      </c>
      <c r="P55" s="50"/>
      <c r="Q55" s="36"/>
      <c r="R55" s="14">
        <f t="shared" si="56"/>
        <v>102.70270270270269</v>
      </c>
      <c r="S55" s="79">
        <f t="shared" si="57"/>
        <v>0</v>
      </c>
      <c r="T55" s="50"/>
      <c r="U55" s="36"/>
      <c r="V55" s="14">
        <f t="shared" si="58"/>
        <v>106.25</v>
      </c>
      <c r="W55" s="79">
        <f t="shared" si="59"/>
        <v>0</v>
      </c>
      <c r="Y55" s="36"/>
      <c r="Z55" s="14">
        <f t="shared" si="60"/>
        <v>113.33333333333334</v>
      </c>
      <c r="AA55" s="14">
        <f t="shared" si="61"/>
        <v>0</v>
      </c>
      <c r="AB55" s="49"/>
      <c r="AC55" s="36">
        <v>13</v>
      </c>
      <c r="AD55" s="14">
        <f t="shared" si="62"/>
        <v>74.358974358974365</v>
      </c>
      <c r="AE55" s="14">
        <f t="shared" si="63"/>
        <v>74.358974358974365</v>
      </c>
      <c r="AF55" s="49"/>
      <c r="AG55" s="36">
        <v>58</v>
      </c>
      <c r="AH55" s="14">
        <f t="shared" si="64"/>
        <v>33.75</v>
      </c>
      <c r="AI55" s="14">
        <f t="shared" si="65"/>
        <v>33.75</v>
      </c>
      <c r="AJ55" s="49"/>
      <c r="AK55" s="36">
        <v>187</v>
      </c>
      <c r="AL55" s="14">
        <f t="shared" si="66"/>
        <v>31.836734693877546</v>
      </c>
      <c r="AM55" s="14">
        <f t="shared" si="67"/>
        <v>31.836734693877546</v>
      </c>
      <c r="AN55" s="49"/>
      <c r="AO55" s="36"/>
      <c r="AP55" s="14">
        <f t="shared" si="68"/>
        <v>103.03030303030303</v>
      </c>
      <c r="AQ55" s="14">
        <f t="shared" si="69"/>
        <v>0</v>
      </c>
      <c r="AS55" s="36"/>
      <c r="AT55" s="14">
        <f t="shared" si="70"/>
        <v>142.85714285714286</v>
      </c>
      <c r="AU55" s="14">
        <f t="shared" si="71"/>
        <v>0</v>
      </c>
      <c r="AW55" s="36"/>
      <c r="AX55" s="14">
        <f t="shared" si="72"/>
        <v>104.76190476190476</v>
      </c>
      <c r="AY55" s="14">
        <f t="shared" si="73"/>
        <v>0</v>
      </c>
    </row>
    <row r="56" spans="1:51" outlineLevel="1" x14ac:dyDescent="0.25">
      <c r="A56" s="5">
        <f t="shared" si="74"/>
        <v>12</v>
      </c>
      <c r="B56" s="15" t="s">
        <v>206</v>
      </c>
      <c r="C56" s="14">
        <f t="shared" si="50"/>
        <v>212.47960372960375</v>
      </c>
      <c r="D56" s="25">
        <f t="shared" si="51"/>
        <v>120.07575757575759</v>
      </c>
      <c r="E56" s="26">
        <f t="shared" si="76"/>
        <v>92.40384615384616</v>
      </c>
      <c r="F56" s="33">
        <v>2</v>
      </c>
      <c r="G56" s="34">
        <v>2</v>
      </c>
      <c r="I56" s="36">
        <v>19</v>
      </c>
      <c r="J56" s="14">
        <f t="shared" si="52"/>
        <v>65.909090909090921</v>
      </c>
      <c r="K56" s="14">
        <f t="shared" si="53"/>
        <v>65.909090909090921</v>
      </c>
      <c r="L56" s="49"/>
      <c r="M56" s="36"/>
      <c r="N56" s="14">
        <f t="shared" si="54"/>
        <v>105.55555555555556</v>
      </c>
      <c r="O56" s="79">
        <f t="shared" si="55"/>
        <v>0</v>
      </c>
      <c r="P56" s="50"/>
      <c r="Q56" s="36"/>
      <c r="R56" s="14">
        <f t="shared" si="56"/>
        <v>102.70270270270269</v>
      </c>
      <c r="S56" s="79">
        <f t="shared" si="57"/>
        <v>0</v>
      </c>
      <c r="T56" s="50"/>
      <c r="U56" s="36">
        <v>25</v>
      </c>
      <c r="V56" s="14">
        <f t="shared" si="58"/>
        <v>54.166666666666664</v>
      </c>
      <c r="W56" s="79">
        <f t="shared" si="59"/>
        <v>54.166666666666664</v>
      </c>
      <c r="Y56" s="36"/>
      <c r="Z56" s="14">
        <f t="shared" si="60"/>
        <v>113.33333333333334</v>
      </c>
      <c r="AA56" s="14">
        <f t="shared" si="61"/>
        <v>0</v>
      </c>
      <c r="AB56" s="49"/>
      <c r="AC56" s="36">
        <v>24</v>
      </c>
      <c r="AD56" s="14">
        <f t="shared" si="62"/>
        <v>46.153846153846153</v>
      </c>
      <c r="AE56" s="14">
        <f t="shared" si="63"/>
        <v>46.153846153846153</v>
      </c>
      <c r="AF56" s="49"/>
      <c r="AG56" s="36">
        <v>48</v>
      </c>
      <c r="AH56" s="14">
        <f t="shared" si="64"/>
        <v>46.25</v>
      </c>
      <c r="AI56" s="14">
        <f t="shared" si="65"/>
        <v>46.25</v>
      </c>
      <c r="AJ56" s="49"/>
      <c r="AK56" s="36"/>
      <c r="AL56" s="14">
        <f t="shared" si="66"/>
        <v>123.42857142857143</v>
      </c>
      <c r="AM56" s="14">
        <f t="shared" si="67"/>
        <v>0</v>
      </c>
      <c r="AN56" s="49"/>
      <c r="AO56" s="36"/>
      <c r="AP56" s="14">
        <f t="shared" si="68"/>
        <v>103.03030303030303</v>
      </c>
      <c r="AQ56" s="14">
        <f t="shared" si="69"/>
        <v>0</v>
      </c>
      <c r="AS56" s="36"/>
      <c r="AT56" s="14">
        <f t="shared" si="70"/>
        <v>142.85714285714286</v>
      </c>
      <c r="AU56" s="14">
        <f t="shared" si="71"/>
        <v>0</v>
      </c>
      <c r="AW56" s="36"/>
      <c r="AX56" s="14">
        <f t="shared" si="72"/>
        <v>104.76190476190476</v>
      </c>
      <c r="AY56" s="14">
        <f t="shared" si="73"/>
        <v>0</v>
      </c>
    </row>
    <row r="57" spans="1:51" outlineLevel="1" x14ac:dyDescent="0.25">
      <c r="A57" s="5">
        <f t="shared" si="74"/>
        <v>13</v>
      </c>
      <c r="B57" s="15" t="s">
        <v>338</v>
      </c>
      <c r="C57" s="14">
        <f t="shared" si="50"/>
        <v>187.18718718718719</v>
      </c>
      <c r="D57" s="25">
        <f t="shared" si="51"/>
        <v>187.18718718718719</v>
      </c>
      <c r="E57" s="26">
        <f t="shared" si="76"/>
        <v>0</v>
      </c>
      <c r="F57" s="33">
        <v>2</v>
      </c>
      <c r="G57" s="34"/>
      <c r="I57" s="36"/>
      <c r="J57" s="14">
        <f t="shared" si="52"/>
        <v>109.09090909090909</v>
      </c>
      <c r="K57" s="14">
        <f t="shared" si="53"/>
        <v>0</v>
      </c>
      <c r="L57" s="49"/>
      <c r="M57" s="36">
        <v>7</v>
      </c>
      <c r="N57" s="14">
        <f t="shared" si="54"/>
        <v>92.592592592592595</v>
      </c>
      <c r="O57" s="79">
        <f t="shared" si="55"/>
        <v>92.592592592592595</v>
      </c>
      <c r="P57" s="50"/>
      <c r="Q57" s="36">
        <v>6</v>
      </c>
      <c r="R57" s="14">
        <f t="shared" si="56"/>
        <v>94.594594594594597</v>
      </c>
      <c r="S57" s="79">
        <f t="shared" si="57"/>
        <v>94.594594594594597</v>
      </c>
      <c r="T57" s="50"/>
      <c r="U57" s="36"/>
      <c r="V57" s="14">
        <f t="shared" si="58"/>
        <v>106.25</v>
      </c>
      <c r="W57" s="79">
        <f t="shared" si="59"/>
        <v>0</v>
      </c>
      <c r="Y57" s="36"/>
      <c r="Z57" s="14">
        <f t="shared" si="60"/>
        <v>113.33333333333334</v>
      </c>
      <c r="AA57" s="14">
        <f t="shared" si="61"/>
        <v>0</v>
      </c>
      <c r="AB57" s="49"/>
      <c r="AC57" s="36"/>
      <c r="AD57" s="14">
        <f t="shared" si="62"/>
        <v>107.69230769230769</v>
      </c>
      <c r="AE57" s="14">
        <f t="shared" si="63"/>
        <v>0</v>
      </c>
      <c r="AF57" s="49"/>
      <c r="AG57" s="36"/>
      <c r="AH57" s="14">
        <f t="shared" si="64"/>
        <v>106.25</v>
      </c>
      <c r="AI57" s="14">
        <f t="shared" si="65"/>
        <v>0</v>
      </c>
      <c r="AJ57" s="49"/>
      <c r="AK57" s="36"/>
      <c r="AL57" s="14">
        <f t="shared" si="66"/>
        <v>123.42857142857143</v>
      </c>
      <c r="AM57" s="14">
        <f t="shared" si="67"/>
        <v>0</v>
      </c>
      <c r="AN57" s="49"/>
      <c r="AO57" s="36"/>
      <c r="AP57" s="14">
        <f t="shared" si="68"/>
        <v>103.03030303030303</v>
      </c>
      <c r="AQ57" s="14">
        <f t="shared" si="69"/>
        <v>0</v>
      </c>
      <c r="AS57" s="36"/>
      <c r="AT57" s="14">
        <f t="shared" si="70"/>
        <v>142.85714285714286</v>
      </c>
      <c r="AU57" s="14">
        <f t="shared" si="71"/>
        <v>0</v>
      </c>
      <c r="AW57" s="36"/>
      <c r="AX57" s="14">
        <f t="shared" si="72"/>
        <v>104.76190476190476</v>
      </c>
      <c r="AY57" s="14">
        <f t="shared" si="73"/>
        <v>0</v>
      </c>
    </row>
    <row r="58" spans="1:51" outlineLevel="1" x14ac:dyDescent="0.25">
      <c r="A58" s="5">
        <f t="shared" si="74"/>
        <v>13</v>
      </c>
      <c r="B58" s="15" t="s">
        <v>336</v>
      </c>
      <c r="C58" s="14">
        <f t="shared" si="50"/>
        <v>187.18718718718719</v>
      </c>
      <c r="D58" s="25">
        <f t="shared" si="51"/>
        <v>187.18718718718719</v>
      </c>
      <c r="E58" s="26">
        <f t="shared" si="76"/>
        <v>0</v>
      </c>
      <c r="F58" s="33">
        <v>2</v>
      </c>
      <c r="G58" s="34"/>
      <c r="I58" s="36"/>
      <c r="J58" s="14">
        <f t="shared" si="52"/>
        <v>109.09090909090909</v>
      </c>
      <c r="K58" s="14">
        <f t="shared" si="53"/>
        <v>0</v>
      </c>
      <c r="L58" s="49"/>
      <c r="M58" s="36">
        <v>7</v>
      </c>
      <c r="N58" s="14">
        <f t="shared" si="54"/>
        <v>92.592592592592595</v>
      </c>
      <c r="O58" s="79">
        <f t="shared" si="55"/>
        <v>92.592592592592595</v>
      </c>
      <c r="P58" s="50"/>
      <c r="Q58" s="36">
        <v>6</v>
      </c>
      <c r="R58" s="14">
        <f t="shared" si="56"/>
        <v>94.594594594594597</v>
      </c>
      <c r="S58" s="79">
        <f t="shared" si="57"/>
        <v>94.594594594594597</v>
      </c>
      <c r="T58" s="50"/>
      <c r="U58" s="36"/>
      <c r="V58" s="14">
        <f t="shared" si="58"/>
        <v>106.25</v>
      </c>
      <c r="W58" s="79">
        <f t="shared" si="59"/>
        <v>0</v>
      </c>
      <c r="Y58" s="36"/>
      <c r="Z58" s="14">
        <f t="shared" si="60"/>
        <v>113.33333333333334</v>
      </c>
      <c r="AA58" s="14">
        <f t="shared" si="61"/>
        <v>0</v>
      </c>
      <c r="AB58" s="49"/>
      <c r="AC58" s="36"/>
      <c r="AD58" s="14">
        <f t="shared" si="62"/>
        <v>107.69230769230769</v>
      </c>
      <c r="AE58" s="14">
        <f t="shared" si="63"/>
        <v>0</v>
      </c>
      <c r="AF58" s="49"/>
      <c r="AG58" s="36"/>
      <c r="AH58" s="14">
        <f t="shared" si="64"/>
        <v>106.25</v>
      </c>
      <c r="AI58" s="14">
        <f t="shared" si="65"/>
        <v>0</v>
      </c>
      <c r="AJ58" s="49"/>
      <c r="AK58" s="36"/>
      <c r="AL58" s="14">
        <f t="shared" si="66"/>
        <v>123.42857142857143</v>
      </c>
      <c r="AM58" s="14">
        <f t="shared" si="67"/>
        <v>0</v>
      </c>
      <c r="AN58" s="49"/>
      <c r="AO58" s="36"/>
      <c r="AP58" s="14">
        <f t="shared" si="68"/>
        <v>103.03030303030303</v>
      </c>
      <c r="AQ58" s="14">
        <f t="shared" si="69"/>
        <v>0</v>
      </c>
      <c r="AS58" s="36"/>
      <c r="AT58" s="14">
        <f t="shared" si="70"/>
        <v>142.85714285714286</v>
      </c>
      <c r="AU58" s="14">
        <f t="shared" si="71"/>
        <v>0</v>
      </c>
      <c r="AW58" s="36"/>
      <c r="AX58" s="14">
        <f t="shared" si="72"/>
        <v>104.76190476190476</v>
      </c>
      <c r="AY58" s="14">
        <f t="shared" si="73"/>
        <v>0</v>
      </c>
    </row>
    <row r="59" spans="1:51" outlineLevel="1" x14ac:dyDescent="0.25">
      <c r="A59" s="5">
        <f t="shared" si="74"/>
        <v>14</v>
      </c>
      <c r="B59" s="15" t="s">
        <v>204</v>
      </c>
      <c r="C59" s="14">
        <f t="shared" si="50"/>
        <v>153.40909090909093</v>
      </c>
      <c r="D59" s="25">
        <f t="shared" si="51"/>
        <v>153.40909090909093</v>
      </c>
      <c r="E59" s="26">
        <f t="shared" si="76"/>
        <v>0</v>
      </c>
      <c r="F59" s="33">
        <v>2</v>
      </c>
      <c r="G59" s="34"/>
      <c r="I59" s="36">
        <v>19</v>
      </c>
      <c r="J59" s="14">
        <f t="shared" si="52"/>
        <v>65.909090909090921</v>
      </c>
      <c r="K59" s="14">
        <f t="shared" si="53"/>
        <v>65.909090909090921</v>
      </c>
      <c r="L59" s="49"/>
      <c r="M59" s="36"/>
      <c r="N59" s="14">
        <f t="shared" si="54"/>
        <v>105.55555555555556</v>
      </c>
      <c r="O59" s="79">
        <f t="shared" si="55"/>
        <v>0</v>
      </c>
      <c r="P59" s="50"/>
      <c r="Q59" s="36"/>
      <c r="R59" s="14">
        <f t="shared" si="56"/>
        <v>102.70270270270269</v>
      </c>
      <c r="S59" s="79">
        <f t="shared" si="57"/>
        <v>0</v>
      </c>
      <c r="T59" s="50"/>
      <c r="U59" s="36">
        <v>9</v>
      </c>
      <c r="V59" s="14">
        <f t="shared" si="58"/>
        <v>87.5</v>
      </c>
      <c r="W59" s="79">
        <f t="shared" si="59"/>
        <v>87.5</v>
      </c>
      <c r="Y59" s="36"/>
      <c r="Z59" s="14">
        <f t="shared" si="60"/>
        <v>113.33333333333334</v>
      </c>
      <c r="AA59" s="14">
        <f t="shared" si="61"/>
        <v>0</v>
      </c>
      <c r="AB59" s="49"/>
      <c r="AC59" s="36"/>
      <c r="AD59" s="14">
        <f t="shared" si="62"/>
        <v>107.69230769230769</v>
      </c>
      <c r="AE59" s="14">
        <f t="shared" si="63"/>
        <v>0</v>
      </c>
      <c r="AF59" s="49"/>
      <c r="AG59" s="36"/>
      <c r="AH59" s="14">
        <f t="shared" si="64"/>
        <v>106.25</v>
      </c>
      <c r="AI59" s="14">
        <f t="shared" si="65"/>
        <v>0</v>
      </c>
      <c r="AJ59" s="49"/>
      <c r="AK59" s="36"/>
      <c r="AL59" s="14">
        <f t="shared" si="66"/>
        <v>123.42857142857143</v>
      </c>
      <c r="AM59" s="14">
        <f t="shared" si="67"/>
        <v>0</v>
      </c>
      <c r="AN59" s="49"/>
      <c r="AO59" s="36"/>
      <c r="AP59" s="14">
        <f t="shared" si="68"/>
        <v>103.03030303030303</v>
      </c>
      <c r="AQ59" s="14">
        <f t="shared" si="69"/>
        <v>0</v>
      </c>
      <c r="AS59" s="36"/>
      <c r="AT59" s="14">
        <f t="shared" si="70"/>
        <v>142.85714285714286</v>
      </c>
      <c r="AU59" s="14">
        <f t="shared" si="71"/>
        <v>0</v>
      </c>
      <c r="AW59" s="36"/>
      <c r="AX59" s="14">
        <f t="shared" si="72"/>
        <v>104.76190476190476</v>
      </c>
      <c r="AY59" s="14">
        <f t="shared" si="73"/>
        <v>0</v>
      </c>
    </row>
    <row r="60" spans="1:51" outlineLevel="1" x14ac:dyDescent="0.25">
      <c r="A60" s="5">
        <f t="shared" si="74"/>
        <v>15</v>
      </c>
      <c r="B60" s="15" t="s">
        <v>342</v>
      </c>
      <c r="C60" s="14">
        <f t="shared" si="50"/>
        <v>152.90290290290289</v>
      </c>
      <c r="D60" s="25">
        <f t="shared" si="51"/>
        <v>152.90290290290289</v>
      </c>
      <c r="E60" s="26">
        <f t="shared" si="76"/>
        <v>0</v>
      </c>
      <c r="F60" s="33">
        <v>2</v>
      </c>
      <c r="G60" s="34"/>
      <c r="I60" s="36"/>
      <c r="J60" s="14">
        <f t="shared" si="52"/>
        <v>109.09090909090909</v>
      </c>
      <c r="K60" s="14">
        <f t="shared" si="53"/>
        <v>0</v>
      </c>
      <c r="L60" s="49"/>
      <c r="M60" s="36">
        <v>8</v>
      </c>
      <c r="N60" s="14">
        <f t="shared" si="54"/>
        <v>90.740740740740733</v>
      </c>
      <c r="O60" s="79">
        <f t="shared" si="55"/>
        <v>90.740740740740733</v>
      </c>
      <c r="P60" s="50"/>
      <c r="Q60" s="36">
        <v>30</v>
      </c>
      <c r="R60" s="14">
        <f t="shared" si="56"/>
        <v>62.162162162162161</v>
      </c>
      <c r="S60" s="79">
        <f t="shared" si="57"/>
        <v>62.162162162162161</v>
      </c>
      <c r="T60" s="50"/>
      <c r="U60" s="36"/>
      <c r="V60" s="14">
        <f t="shared" si="58"/>
        <v>106.25</v>
      </c>
      <c r="W60" s="79">
        <f t="shared" si="59"/>
        <v>0</v>
      </c>
      <c r="Y60" s="36"/>
      <c r="Z60" s="14">
        <f t="shared" si="60"/>
        <v>113.33333333333334</v>
      </c>
      <c r="AA60" s="14">
        <f t="shared" si="61"/>
        <v>0</v>
      </c>
      <c r="AB60" s="49"/>
      <c r="AC60" s="36"/>
      <c r="AD60" s="14">
        <f t="shared" si="62"/>
        <v>107.69230769230769</v>
      </c>
      <c r="AE60" s="14">
        <f t="shared" si="63"/>
        <v>0</v>
      </c>
      <c r="AF60" s="49"/>
      <c r="AG60" s="36"/>
      <c r="AH60" s="14">
        <f t="shared" si="64"/>
        <v>106.25</v>
      </c>
      <c r="AI60" s="14">
        <f t="shared" si="65"/>
        <v>0</v>
      </c>
      <c r="AJ60" s="49"/>
      <c r="AK60" s="36"/>
      <c r="AL60" s="14">
        <f t="shared" si="66"/>
        <v>123.42857142857143</v>
      </c>
      <c r="AM60" s="14">
        <f t="shared" si="67"/>
        <v>0</v>
      </c>
      <c r="AN60" s="49"/>
      <c r="AO60" s="36"/>
      <c r="AP60" s="14">
        <f t="shared" si="68"/>
        <v>103.03030303030303</v>
      </c>
      <c r="AQ60" s="14">
        <f t="shared" si="69"/>
        <v>0</v>
      </c>
      <c r="AS60" s="36"/>
      <c r="AT60" s="14">
        <f t="shared" si="70"/>
        <v>142.85714285714286</v>
      </c>
      <c r="AU60" s="14">
        <f t="shared" si="71"/>
        <v>0</v>
      </c>
      <c r="AW60" s="36"/>
      <c r="AX60" s="14">
        <f t="shared" si="72"/>
        <v>104.76190476190476</v>
      </c>
      <c r="AY60" s="14">
        <f t="shared" si="73"/>
        <v>0</v>
      </c>
    </row>
    <row r="61" spans="1:51" outlineLevel="1" x14ac:dyDescent="0.25">
      <c r="A61" s="5">
        <f t="shared" si="74"/>
        <v>16</v>
      </c>
      <c r="B61" s="15" t="s">
        <v>345</v>
      </c>
      <c r="C61" s="14">
        <f t="shared" si="50"/>
        <v>136.38638638638639</v>
      </c>
      <c r="D61" s="25">
        <f t="shared" si="51"/>
        <v>136.38638638638639</v>
      </c>
      <c r="E61" s="26">
        <f t="shared" si="76"/>
        <v>0</v>
      </c>
      <c r="F61" s="33">
        <v>2</v>
      </c>
      <c r="G61" s="34"/>
      <c r="I61" s="36"/>
      <c r="J61" s="14">
        <f t="shared" si="52"/>
        <v>109.09090909090909</v>
      </c>
      <c r="K61" s="14">
        <f t="shared" si="53"/>
        <v>0</v>
      </c>
      <c r="L61" s="49"/>
      <c r="M61" s="36">
        <v>14</v>
      </c>
      <c r="N61" s="14">
        <f t="shared" si="54"/>
        <v>79.629629629629619</v>
      </c>
      <c r="O61" s="79">
        <f t="shared" si="55"/>
        <v>79.629629629629619</v>
      </c>
      <c r="P61" s="50"/>
      <c r="Q61" s="36">
        <v>34</v>
      </c>
      <c r="R61" s="14">
        <f t="shared" si="56"/>
        <v>56.756756756756758</v>
      </c>
      <c r="S61" s="79">
        <f t="shared" si="57"/>
        <v>56.756756756756758</v>
      </c>
      <c r="T61" s="50"/>
      <c r="U61" s="36"/>
      <c r="V61" s="14">
        <f t="shared" si="58"/>
        <v>106.25</v>
      </c>
      <c r="W61" s="79">
        <f t="shared" si="59"/>
        <v>0</v>
      </c>
      <c r="Y61" s="36"/>
      <c r="Z61" s="14">
        <f t="shared" si="60"/>
        <v>113.33333333333334</v>
      </c>
      <c r="AA61" s="14">
        <f t="shared" si="61"/>
        <v>0</v>
      </c>
      <c r="AB61" s="49"/>
      <c r="AC61" s="36"/>
      <c r="AD61" s="14">
        <f t="shared" si="62"/>
        <v>107.69230769230769</v>
      </c>
      <c r="AE61" s="14">
        <f t="shared" si="63"/>
        <v>0</v>
      </c>
      <c r="AF61" s="49"/>
      <c r="AG61" s="36"/>
      <c r="AH61" s="14">
        <f t="shared" si="64"/>
        <v>106.25</v>
      </c>
      <c r="AI61" s="14">
        <f t="shared" si="65"/>
        <v>0</v>
      </c>
      <c r="AJ61" s="49"/>
      <c r="AK61" s="36"/>
      <c r="AL61" s="14">
        <f t="shared" si="66"/>
        <v>123.42857142857143</v>
      </c>
      <c r="AM61" s="14">
        <f t="shared" si="67"/>
        <v>0</v>
      </c>
      <c r="AN61" s="49"/>
      <c r="AO61" s="36"/>
      <c r="AP61" s="14">
        <f t="shared" si="68"/>
        <v>103.03030303030303</v>
      </c>
      <c r="AQ61" s="14">
        <f t="shared" si="69"/>
        <v>0</v>
      </c>
      <c r="AS61" s="36"/>
      <c r="AT61" s="14">
        <f t="shared" si="70"/>
        <v>142.85714285714286</v>
      </c>
      <c r="AU61" s="14">
        <f t="shared" si="71"/>
        <v>0</v>
      </c>
      <c r="AW61" s="36"/>
      <c r="AX61" s="14">
        <f t="shared" si="72"/>
        <v>104.76190476190476</v>
      </c>
      <c r="AY61" s="14">
        <f t="shared" si="73"/>
        <v>0</v>
      </c>
    </row>
    <row r="62" spans="1:51" outlineLevel="1" x14ac:dyDescent="0.25">
      <c r="A62" s="5">
        <f t="shared" si="74"/>
        <v>17</v>
      </c>
      <c r="B62" s="15" t="s">
        <v>348</v>
      </c>
      <c r="C62" s="14">
        <f t="shared" si="50"/>
        <v>122.77277277277275</v>
      </c>
      <c r="D62" s="25">
        <f t="shared" si="51"/>
        <v>122.77277277277275</v>
      </c>
      <c r="E62" s="26">
        <f t="shared" si="76"/>
        <v>0</v>
      </c>
      <c r="F62" s="33">
        <v>2</v>
      </c>
      <c r="G62" s="34"/>
      <c r="I62" s="36"/>
      <c r="J62" s="14">
        <f t="shared" si="52"/>
        <v>109.09090909090909</v>
      </c>
      <c r="K62" s="14">
        <f t="shared" si="53"/>
        <v>0</v>
      </c>
      <c r="L62" s="49"/>
      <c r="M62" s="36">
        <v>25</v>
      </c>
      <c r="N62" s="14">
        <f t="shared" si="54"/>
        <v>59.259259259259252</v>
      </c>
      <c r="O62" s="79">
        <f t="shared" si="55"/>
        <v>59.259259259259252</v>
      </c>
      <c r="P62" s="50"/>
      <c r="Q62" s="36">
        <v>29</v>
      </c>
      <c r="R62" s="14">
        <f t="shared" si="56"/>
        <v>63.513513513513509</v>
      </c>
      <c r="S62" s="79">
        <f t="shared" si="57"/>
        <v>63.513513513513509</v>
      </c>
      <c r="T62" s="50"/>
      <c r="U62" s="36"/>
      <c r="V62" s="14">
        <f t="shared" si="58"/>
        <v>106.25</v>
      </c>
      <c r="W62" s="79">
        <f t="shared" si="59"/>
        <v>0</v>
      </c>
      <c r="Y62" s="36"/>
      <c r="Z62" s="14">
        <f t="shared" si="60"/>
        <v>113.33333333333334</v>
      </c>
      <c r="AA62" s="14">
        <f t="shared" si="61"/>
        <v>0</v>
      </c>
      <c r="AB62" s="49"/>
      <c r="AC62" s="36"/>
      <c r="AD62" s="14">
        <f t="shared" si="62"/>
        <v>107.69230769230769</v>
      </c>
      <c r="AE62" s="14">
        <f t="shared" si="63"/>
        <v>0</v>
      </c>
      <c r="AF62" s="49"/>
      <c r="AG62" s="36"/>
      <c r="AH62" s="14">
        <f t="shared" si="64"/>
        <v>106.25</v>
      </c>
      <c r="AI62" s="14">
        <f t="shared" si="65"/>
        <v>0</v>
      </c>
      <c r="AJ62" s="49"/>
      <c r="AK62" s="36"/>
      <c r="AL62" s="14">
        <f t="shared" si="66"/>
        <v>123.42857142857143</v>
      </c>
      <c r="AM62" s="14">
        <f t="shared" si="67"/>
        <v>0</v>
      </c>
      <c r="AN62" s="49"/>
      <c r="AO62" s="36"/>
      <c r="AP62" s="14">
        <f t="shared" si="68"/>
        <v>103.03030303030303</v>
      </c>
      <c r="AQ62" s="14">
        <f t="shared" si="69"/>
        <v>0</v>
      </c>
      <c r="AS62" s="36"/>
      <c r="AT62" s="14">
        <f t="shared" si="70"/>
        <v>142.85714285714286</v>
      </c>
      <c r="AU62" s="14">
        <f t="shared" si="71"/>
        <v>0</v>
      </c>
      <c r="AW62" s="36"/>
      <c r="AX62" s="14">
        <f t="shared" si="72"/>
        <v>104.76190476190476</v>
      </c>
      <c r="AY62" s="14">
        <f t="shared" si="73"/>
        <v>0</v>
      </c>
    </row>
    <row r="63" spans="1:51" outlineLevel="1" x14ac:dyDescent="0.25">
      <c r="A63" s="5">
        <f t="shared" si="74"/>
        <v>17</v>
      </c>
      <c r="B63" s="15" t="s">
        <v>349</v>
      </c>
      <c r="C63" s="14">
        <f t="shared" si="50"/>
        <v>122.77277277277275</v>
      </c>
      <c r="D63" s="25">
        <f t="shared" si="51"/>
        <v>122.77277277277275</v>
      </c>
      <c r="E63" s="26">
        <f t="shared" si="76"/>
        <v>0</v>
      </c>
      <c r="F63" s="33">
        <v>2</v>
      </c>
      <c r="G63" s="34"/>
      <c r="I63" s="36"/>
      <c r="J63" s="14">
        <f t="shared" si="52"/>
        <v>109.09090909090909</v>
      </c>
      <c r="K63" s="14">
        <f t="shared" si="53"/>
        <v>0</v>
      </c>
      <c r="L63" s="49"/>
      <c r="M63" s="36">
        <v>25</v>
      </c>
      <c r="N63" s="14">
        <f t="shared" si="54"/>
        <v>59.259259259259252</v>
      </c>
      <c r="O63" s="79">
        <f t="shared" si="55"/>
        <v>59.259259259259252</v>
      </c>
      <c r="P63" s="50"/>
      <c r="Q63" s="36">
        <v>29</v>
      </c>
      <c r="R63" s="14">
        <f t="shared" si="56"/>
        <v>63.513513513513509</v>
      </c>
      <c r="S63" s="79">
        <f t="shared" si="57"/>
        <v>63.513513513513509</v>
      </c>
      <c r="T63" s="50"/>
      <c r="U63" s="36"/>
      <c r="V63" s="14">
        <f t="shared" si="58"/>
        <v>106.25</v>
      </c>
      <c r="W63" s="79">
        <f t="shared" si="59"/>
        <v>0</v>
      </c>
      <c r="Y63" s="36"/>
      <c r="Z63" s="14">
        <f t="shared" si="60"/>
        <v>113.33333333333334</v>
      </c>
      <c r="AA63" s="14">
        <f t="shared" si="61"/>
        <v>0</v>
      </c>
      <c r="AB63" s="49"/>
      <c r="AC63" s="36"/>
      <c r="AD63" s="14">
        <f t="shared" si="62"/>
        <v>107.69230769230769</v>
      </c>
      <c r="AE63" s="14">
        <f t="shared" si="63"/>
        <v>0</v>
      </c>
      <c r="AF63" s="49"/>
      <c r="AG63" s="36"/>
      <c r="AH63" s="14">
        <f t="shared" si="64"/>
        <v>106.25</v>
      </c>
      <c r="AI63" s="14">
        <f t="shared" si="65"/>
        <v>0</v>
      </c>
      <c r="AJ63" s="49"/>
      <c r="AK63" s="36"/>
      <c r="AL63" s="14">
        <f t="shared" si="66"/>
        <v>123.42857142857143</v>
      </c>
      <c r="AM63" s="14">
        <f t="shared" si="67"/>
        <v>0</v>
      </c>
      <c r="AN63" s="49"/>
      <c r="AO63" s="36"/>
      <c r="AP63" s="14">
        <f t="shared" si="68"/>
        <v>103.03030303030303</v>
      </c>
      <c r="AQ63" s="14">
        <f t="shared" si="69"/>
        <v>0</v>
      </c>
      <c r="AS63" s="36"/>
      <c r="AT63" s="14">
        <f t="shared" si="70"/>
        <v>142.85714285714286</v>
      </c>
      <c r="AU63" s="14">
        <f t="shared" si="71"/>
        <v>0</v>
      </c>
      <c r="AW63" s="36"/>
      <c r="AX63" s="14">
        <f t="shared" si="72"/>
        <v>104.76190476190476</v>
      </c>
      <c r="AY63" s="14">
        <f t="shared" si="73"/>
        <v>0</v>
      </c>
    </row>
    <row r="64" spans="1:51" outlineLevel="1" x14ac:dyDescent="0.25">
      <c r="A64" s="5">
        <f t="shared" si="74"/>
        <v>18</v>
      </c>
      <c r="B64" s="15" t="s">
        <v>350</v>
      </c>
      <c r="C64" s="14">
        <f t="shared" si="50"/>
        <v>115.51551551551552</v>
      </c>
      <c r="D64" s="25">
        <f t="shared" si="51"/>
        <v>115.51551551551552</v>
      </c>
      <c r="E64" s="26">
        <f t="shared" si="76"/>
        <v>0</v>
      </c>
      <c r="F64" s="33">
        <v>2</v>
      </c>
      <c r="G64" s="34"/>
      <c r="I64" s="36"/>
      <c r="J64" s="14">
        <f t="shared" si="52"/>
        <v>109.09090909090909</v>
      </c>
      <c r="K64" s="14">
        <f t="shared" si="53"/>
        <v>0</v>
      </c>
      <c r="L64" s="49"/>
      <c r="M64" s="36">
        <v>26</v>
      </c>
      <c r="N64" s="14">
        <f t="shared" si="54"/>
        <v>57.407407407407412</v>
      </c>
      <c r="O64" s="79">
        <f t="shared" si="55"/>
        <v>57.407407407407412</v>
      </c>
      <c r="P64" s="50"/>
      <c r="Q64" s="36">
        <v>33</v>
      </c>
      <c r="R64" s="14">
        <f t="shared" si="56"/>
        <v>58.108108108108105</v>
      </c>
      <c r="S64" s="79">
        <f t="shared" si="57"/>
        <v>58.108108108108105</v>
      </c>
      <c r="T64" s="50"/>
      <c r="U64" s="36"/>
      <c r="V64" s="14">
        <f t="shared" si="58"/>
        <v>106.25</v>
      </c>
      <c r="W64" s="79">
        <f t="shared" si="59"/>
        <v>0</v>
      </c>
      <c r="Y64" s="36"/>
      <c r="Z64" s="14">
        <f t="shared" si="60"/>
        <v>113.33333333333334</v>
      </c>
      <c r="AA64" s="14">
        <f t="shared" si="61"/>
        <v>0</v>
      </c>
      <c r="AB64" s="49"/>
      <c r="AC64" s="36"/>
      <c r="AD64" s="14">
        <f t="shared" si="62"/>
        <v>107.69230769230769</v>
      </c>
      <c r="AE64" s="14">
        <f t="shared" si="63"/>
        <v>0</v>
      </c>
      <c r="AF64" s="49"/>
      <c r="AG64" s="36"/>
      <c r="AH64" s="14">
        <f t="shared" si="64"/>
        <v>106.25</v>
      </c>
      <c r="AI64" s="14">
        <f t="shared" si="65"/>
        <v>0</v>
      </c>
      <c r="AJ64" s="49"/>
      <c r="AK64" s="36"/>
      <c r="AL64" s="14">
        <f t="shared" si="66"/>
        <v>123.42857142857143</v>
      </c>
      <c r="AM64" s="14">
        <f t="shared" si="67"/>
        <v>0</v>
      </c>
      <c r="AN64" s="49"/>
      <c r="AO64" s="36"/>
      <c r="AP64" s="14">
        <f t="shared" si="68"/>
        <v>103.03030303030303</v>
      </c>
      <c r="AQ64" s="14">
        <f t="shared" si="69"/>
        <v>0</v>
      </c>
      <c r="AS64" s="36"/>
      <c r="AT64" s="14">
        <f t="shared" si="70"/>
        <v>142.85714285714286</v>
      </c>
      <c r="AU64" s="14">
        <f t="shared" si="71"/>
        <v>0</v>
      </c>
      <c r="AW64" s="36"/>
      <c r="AX64" s="14">
        <f t="shared" si="72"/>
        <v>104.76190476190476</v>
      </c>
      <c r="AY64" s="14">
        <f t="shared" si="73"/>
        <v>0</v>
      </c>
    </row>
    <row r="65" spans="1:51" outlineLevel="1" x14ac:dyDescent="0.25">
      <c r="A65" s="5">
        <f t="shared" si="74"/>
        <v>19</v>
      </c>
      <c r="B65" s="15" t="s">
        <v>357</v>
      </c>
      <c r="C65" s="14">
        <f t="shared" si="50"/>
        <v>98.873873873873862</v>
      </c>
      <c r="D65" s="25">
        <f t="shared" si="51"/>
        <v>98.873873873873862</v>
      </c>
      <c r="E65" s="26">
        <f t="shared" si="76"/>
        <v>0</v>
      </c>
      <c r="F65" s="33">
        <v>3</v>
      </c>
      <c r="G65" s="34"/>
      <c r="I65" s="36"/>
      <c r="J65" s="14">
        <f t="shared" si="52"/>
        <v>109.09090909090909</v>
      </c>
      <c r="K65" s="14">
        <f t="shared" si="53"/>
        <v>0</v>
      </c>
      <c r="L65" s="49"/>
      <c r="M65" s="36">
        <v>48</v>
      </c>
      <c r="N65" s="14">
        <f t="shared" si="54"/>
        <v>16.666666666666664</v>
      </c>
      <c r="O65" s="79">
        <f t="shared" si="55"/>
        <v>16.666666666666664</v>
      </c>
      <c r="P65" s="50"/>
      <c r="Q65" s="36">
        <v>46</v>
      </c>
      <c r="R65" s="14">
        <f t="shared" si="56"/>
        <v>40.54054054054054</v>
      </c>
      <c r="S65" s="79">
        <f t="shared" si="57"/>
        <v>40.54054054054054</v>
      </c>
      <c r="T65" s="50"/>
      <c r="U65" s="36">
        <v>31</v>
      </c>
      <c r="V65" s="14">
        <f t="shared" si="58"/>
        <v>41.666666666666664</v>
      </c>
      <c r="W65" s="79">
        <f t="shared" si="59"/>
        <v>41.666666666666664</v>
      </c>
      <c r="Y65" s="36"/>
      <c r="Z65" s="14">
        <f t="shared" si="60"/>
        <v>113.33333333333334</v>
      </c>
      <c r="AA65" s="14">
        <f t="shared" si="61"/>
        <v>0</v>
      </c>
      <c r="AB65" s="49"/>
      <c r="AC65" s="36"/>
      <c r="AD65" s="14">
        <f t="shared" si="62"/>
        <v>107.69230769230769</v>
      </c>
      <c r="AE65" s="14">
        <f t="shared" si="63"/>
        <v>0</v>
      </c>
      <c r="AF65" s="49"/>
      <c r="AG65" s="36"/>
      <c r="AH65" s="14">
        <f t="shared" si="64"/>
        <v>106.25</v>
      </c>
      <c r="AI65" s="14">
        <f t="shared" si="65"/>
        <v>0</v>
      </c>
      <c r="AJ65" s="49"/>
      <c r="AK65" s="36"/>
      <c r="AL65" s="14">
        <f t="shared" si="66"/>
        <v>123.42857142857143</v>
      </c>
      <c r="AM65" s="14">
        <f t="shared" si="67"/>
        <v>0</v>
      </c>
      <c r="AN65" s="49"/>
      <c r="AO65" s="36"/>
      <c r="AP65" s="14">
        <f t="shared" si="68"/>
        <v>103.03030303030303</v>
      </c>
      <c r="AQ65" s="14">
        <f t="shared" si="69"/>
        <v>0</v>
      </c>
      <c r="AS65" s="36"/>
      <c r="AT65" s="14">
        <f t="shared" si="70"/>
        <v>142.85714285714286</v>
      </c>
      <c r="AU65" s="14">
        <f t="shared" si="71"/>
        <v>0</v>
      </c>
      <c r="AW65" s="36"/>
      <c r="AX65" s="14">
        <f t="shared" si="72"/>
        <v>104.76190476190476</v>
      </c>
      <c r="AY65" s="14">
        <f t="shared" si="73"/>
        <v>0</v>
      </c>
    </row>
    <row r="66" spans="1:51" outlineLevel="1" x14ac:dyDescent="0.25">
      <c r="A66" s="5">
        <f t="shared" si="74"/>
        <v>20</v>
      </c>
      <c r="B66" s="15" t="s">
        <v>213</v>
      </c>
      <c r="C66" s="14">
        <f t="shared" si="50"/>
        <v>95.900445900445902</v>
      </c>
      <c r="D66" s="25">
        <f t="shared" si="51"/>
        <v>95.900445900445902</v>
      </c>
      <c r="E66" s="26">
        <f t="shared" si="76"/>
        <v>0</v>
      </c>
      <c r="F66" s="33">
        <v>3</v>
      </c>
      <c r="G66" s="34"/>
      <c r="I66" s="36">
        <v>38</v>
      </c>
      <c r="J66" s="14">
        <f t="shared" si="52"/>
        <v>22.72727272727273</v>
      </c>
      <c r="K66" s="14">
        <f t="shared" si="53"/>
        <v>22.72727272727273</v>
      </c>
      <c r="L66" s="49"/>
      <c r="M66" s="36">
        <v>35</v>
      </c>
      <c r="N66" s="14">
        <f t="shared" si="54"/>
        <v>40.74074074074074</v>
      </c>
      <c r="O66" s="79">
        <f t="shared" si="55"/>
        <v>40.74074074074074</v>
      </c>
      <c r="P66" s="50"/>
      <c r="Q66" s="36">
        <v>52</v>
      </c>
      <c r="R66" s="14">
        <f t="shared" si="56"/>
        <v>32.432432432432435</v>
      </c>
      <c r="S66" s="79">
        <f t="shared" si="57"/>
        <v>32.432432432432435</v>
      </c>
      <c r="T66" s="50"/>
      <c r="U66" s="36"/>
      <c r="V66" s="14">
        <f t="shared" si="58"/>
        <v>106.25</v>
      </c>
      <c r="W66" s="79">
        <f t="shared" si="59"/>
        <v>0</v>
      </c>
      <c r="Y66" s="36"/>
      <c r="Z66" s="14">
        <f t="shared" si="60"/>
        <v>113.33333333333334</v>
      </c>
      <c r="AA66" s="14">
        <f t="shared" si="61"/>
        <v>0</v>
      </c>
      <c r="AB66" s="49"/>
      <c r="AC66" s="36"/>
      <c r="AD66" s="14">
        <f t="shared" si="62"/>
        <v>107.69230769230769</v>
      </c>
      <c r="AE66" s="14">
        <f t="shared" si="63"/>
        <v>0</v>
      </c>
      <c r="AF66" s="49"/>
      <c r="AG66" s="36"/>
      <c r="AH66" s="14">
        <f t="shared" si="64"/>
        <v>106.25</v>
      </c>
      <c r="AI66" s="14">
        <f t="shared" si="65"/>
        <v>0</v>
      </c>
      <c r="AJ66" s="49"/>
      <c r="AK66" s="36"/>
      <c r="AL66" s="14">
        <f t="shared" si="66"/>
        <v>123.42857142857143</v>
      </c>
      <c r="AM66" s="14">
        <f t="shared" si="67"/>
        <v>0</v>
      </c>
      <c r="AN66" s="49"/>
      <c r="AO66" s="36"/>
      <c r="AP66" s="14">
        <f t="shared" si="68"/>
        <v>103.03030303030303</v>
      </c>
      <c r="AQ66" s="14">
        <f t="shared" si="69"/>
        <v>0</v>
      </c>
      <c r="AS66" s="36"/>
      <c r="AT66" s="14">
        <f t="shared" si="70"/>
        <v>142.85714285714286</v>
      </c>
      <c r="AU66" s="14">
        <f t="shared" si="71"/>
        <v>0</v>
      </c>
      <c r="AW66" s="36"/>
      <c r="AX66" s="14">
        <f t="shared" si="72"/>
        <v>104.76190476190476</v>
      </c>
      <c r="AY66" s="14">
        <f t="shared" si="73"/>
        <v>0</v>
      </c>
    </row>
    <row r="67" spans="1:51" outlineLevel="1" x14ac:dyDescent="0.25">
      <c r="A67" s="5">
        <f t="shared" si="74"/>
        <v>21</v>
      </c>
      <c r="B67" s="15" t="s">
        <v>389</v>
      </c>
      <c r="C67" s="14">
        <f t="shared" si="50"/>
        <v>92.039767039767042</v>
      </c>
      <c r="D67" s="25">
        <f t="shared" si="51"/>
        <v>92.039767039767042</v>
      </c>
      <c r="E67" s="26">
        <f t="shared" si="76"/>
        <v>0</v>
      </c>
      <c r="F67" s="33">
        <v>3</v>
      </c>
      <c r="G67" s="34"/>
      <c r="I67" s="36">
        <v>31</v>
      </c>
      <c r="J67" s="14">
        <f t="shared" si="52"/>
        <v>38.63636363636364</v>
      </c>
      <c r="K67" s="14">
        <f t="shared" si="53"/>
        <v>38.63636363636364</v>
      </c>
      <c r="L67" s="49"/>
      <c r="M67" s="36">
        <v>34</v>
      </c>
      <c r="N67" s="14">
        <f t="shared" si="54"/>
        <v>42.592592592592588</v>
      </c>
      <c r="O67" s="79">
        <f t="shared" si="55"/>
        <v>42.592592592592588</v>
      </c>
      <c r="P67" s="50"/>
      <c r="Q67" s="36">
        <v>68</v>
      </c>
      <c r="R67" s="14">
        <f t="shared" si="56"/>
        <v>10.810810810810811</v>
      </c>
      <c r="S67" s="79">
        <f t="shared" si="57"/>
        <v>10.810810810810811</v>
      </c>
      <c r="T67" s="50"/>
      <c r="U67" s="36"/>
      <c r="V67" s="14">
        <f t="shared" si="58"/>
        <v>106.25</v>
      </c>
      <c r="W67" s="79">
        <f t="shared" si="59"/>
        <v>0</v>
      </c>
      <c r="Y67" s="36"/>
      <c r="Z67" s="14">
        <f t="shared" si="60"/>
        <v>113.33333333333334</v>
      </c>
      <c r="AA67" s="14">
        <f t="shared" si="61"/>
        <v>0</v>
      </c>
      <c r="AB67" s="49"/>
      <c r="AC67" s="36"/>
      <c r="AD67" s="14">
        <f t="shared" si="62"/>
        <v>107.69230769230769</v>
      </c>
      <c r="AE67" s="14">
        <f t="shared" si="63"/>
        <v>0</v>
      </c>
      <c r="AF67" s="49"/>
      <c r="AG67" s="36"/>
      <c r="AH67" s="14">
        <f t="shared" si="64"/>
        <v>106.25</v>
      </c>
      <c r="AI67" s="14">
        <f t="shared" si="65"/>
        <v>0</v>
      </c>
      <c r="AJ67" s="49"/>
      <c r="AK67" s="36"/>
      <c r="AL67" s="14">
        <f t="shared" si="66"/>
        <v>123.42857142857143</v>
      </c>
      <c r="AM67" s="14">
        <f t="shared" si="67"/>
        <v>0</v>
      </c>
      <c r="AN67" s="49"/>
      <c r="AO67" s="36"/>
      <c r="AP67" s="14">
        <f t="shared" si="68"/>
        <v>103.03030303030303</v>
      </c>
      <c r="AQ67" s="14">
        <f t="shared" si="69"/>
        <v>0</v>
      </c>
      <c r="AS67" s="36"/>
      <c r="AT67" s="14">
        <f t="shared" si="70"/>
        <v>142.85714285714286</v>
      </c>
      <c r="AU67" s="14">
        <f t="shared" si="71"/>
        <v>0</v>
      </c>
      <c r="AW67" s="36"/>
      <c r="AX67" s="14">
        <f t="shared" si="72"/>
        <v>104.76190476190476</v>
      </c>
      <c r="AY67" s="14">
        <f t="shared" si="73"/>
        <v>0</v>
      </c>
    </row>
    <row r="68" spans="1:51" outlineLevel="1" x14ac:dyDescent="0.25">
      <c r="A68" s="5">
        <f t="shared" si="74"/>
        <v>22</v>
      </c>
      <c r="B68" s="15" t="s">
        <v>340</v>
      </c>
      <c r="C68" s="14">
        <f t="shared" si="50"/>
        <v>90.740740740740733</v>
      </c>
      <c r="D68" s="25">
        <f t="shared" si="51"/>
        <v>90.740740740740733</v>
      </c>
      <c r="E68" s="26">
        <f t="shared" si="76"/>
        <v>0</v>
      </c>
      <c r="F68" s="33">
        <v>1</v>
      </c>
      <c r="G68" s="34"/>
      <c r="I68" s="36"/>
      <c r="J68" s="14">
        <f t="shared" si="52"/>
        <v>109.09090909090909</v>
      </c>
      <c r="K68" s="14">
        <f t="shared" si="53"/>
        <v>0</v>
      </c>
      <c r="L68" s="49"/>
      <c r="M68" s="36">
        <v>8</v>
      </c>
      <c r="N68" s="14">
        <f t="shared" si="54"/>
        <v>90.740740740740733</v>
      </c>
      <c r="O68" s="79">
        <f t="shared" si="55"/>
        <v>90.740740740740733</v>
      </c>
      <c r="P68" s="50"/>
      <c r="Q68" s="36"/>
      <c r="R68" s="14">
        <f t="shared" si="56"/>
        <v>102.70270270270269</v>
      </c>
      <c r="S68" s="79">
        <f t="shared" si="57"/>
        <v>0</v>
      </c>
      <c r="T68" s="50"/>
      <c r="U68" s="36"/>
      <c r="V68" s="14">
        <f t="shared" si="58"/>
        <v>106.25</v>
      </c>
      <c r="W68" s="79">
        <f t="shared" si="59"/>
        <v>0</v>
      </c>
      <c r="Y68" s="36"/>
      <c r="Z68" s="14">
        <f t="shared" si="60"/>
        <v>113.33333333333334</v>
      </c>
      <c r="AA68" s="14">
        <f t="shared" si="61"/>
        <v>0</v>
      </c>
      <c r="AB68" s="49"/>
      <c r="AC68" s="36"/>
      <c r="AD68" s="14">
        <f t="shared" si="62"/>
        <v>107.69230769230769</v>
      </c>
      <c r="AE68" s="14">
        <f t="shared" si="63"/>
        <v>0</v>
      </c>
      <c r="AF68" s="49"/>
      <c r="AG68" s="36"/>
      <c r="AH68" s="14">
        <f t="shared" si="64"/>
        <v>106.25</v>
      </c>
      <c r="AI68" s="14">
        <f t="shared" si="65"/>
        <v>0</v>
      </c>
      <c r="AJ68" s="49"/>
      <c r="AK68" s="36"/>
      <c r="AL68" s="14">
        <f t="shared" si="66"/>
        <v>123.42857142857143</v>
      </c>
      <c r="AM68" s="14">
        <f t="shared" si="67"/>
        <v>0</v>
      </c>
      <c r="AN68" s="49"/>
      <c r="AO68" s="36"/>
      <c r="AP68" s="14">
        <f t="shared" si="68"/>
        <v>103.03030303030303</v>
      </c>
      <c r="AQ68" s="14">
        <f t="shared" si="69"/>
        <v>0</v>
      </c>
      <c r="AS68" s="36"/>
      <c r="AT68" s="14">
        <f t="shared" si="70"/>
        <v>142.85714285714286</v>
      </c>
      <c r="AU68" s="14">
        <f t="shared" si="71"/>
        <v>0</v>
      </c>
      <c r="AW68" s="36"/>
      <c r="AX68" s="14">
        <f t="shared" si="72"/>
        <v>104.76190476190476</v>
      </c>
      <c r="AY68" s="14">
        <f t="shared" si="73"/>
        <v>0</v>
      </c>
    </row>
    <row r="69" spans="1:51" outlineLevel="1" x14ac:dyDescent="0.25">
      <c r="A69" s="5">
        <f t="shared" si="74"/>
        <v>23</v>
      </c>
      <c r="B69" s="15" t="s">
        <v>398</v>
      </c>
      <c r="C69" s="14">
        <f t="shared" si="50"/>
        <v>87.5</v>
      </c>
      <c r="D69" s="25">
        <f t="shared" si="51"/>
        <v>87.5</v>
      </c>
      <c r="E69" s="26">
        <f t="shared" si="76"/>
        <v>0</v>
      </c>
      <c r="F69" s="33">
        <v>1</v>
      </c>
      <c r="G69" s="34"/>
      <c r="I69" s="36"/>
      <c r="J69" s="14">
        <f t="shared" si="52"/>
        <v>109.09090909090909</v>
      </c>
      <c r="K69" s="14">
        <f t="shared" si="53"/>
        <v>0</v>
      </c>
      <c r="L69" s="49"/>
      <c r="M69" s="36"/>
      <c r="N69" s="14">
        <f t="shared" si="54"/>
        <v>105.55555555555556</v>
      </c>
      <c r="O69" s="79">
        <f t="shared" si="55"/>
        <v>0</v>
      </c>
      <c r="P69" s="50"/>
      <c r="Q69" s="36"/>
      <c r="R69" s="14">
        <f t="shared" si="56"/>
        <v>102.70270270270269</v>
      </c>
      <c r="S69" s="79">
        <f t="shared" si="57"/>
        <v>0</v>
      </c>
      <c r="T69" s="50"/>
      <c r="U69" s="36">
        <v>9</v>
      </c>
      <c r="V69" s="14">
        <f t="shared" si="58"/>
        <v>87.5</v>
      </c>
      <c r="W69" s="79">
        <f t="shared" si="59"/>
        <v>87.5</v>
      </c>
      <c r="Y69" s="36"/>
      <c r="Z69" s="14">
        <f t="shared" si="60"/>
        <v>113.33333333333334</v>
      </c>
      <c r="AA69" s="14">
        <f t="shared" si="61"/>
        <v>0</v>
      </c>
      <c r="AB69" s="49"/>
      <c r="AC69" s="36"/>
      <c r="AD69" s="14">
        <f t="shared" si="62"/>
        <v>107.69230769230769</v>
      </c>
      <c r="AE69" s="14">
        <f t="shared" si="63"/>
        <v>0</v>
      </c>
      <c r="AF69" s="49"/>
      <c r="AG69" s="36"/>
      <c r="AH69" s="14">
        <f t="shared" si="64"/>
        <v>106.25</v>
      </c>
      <c r="AI69" s="14">
        <f t="shared" si="65"/>
        <v>0</v>
      </c>
      <c r="AJ69" s="49"/>
      <c r="AK69" s="36"/>
      <c r="AL69" s="14">
        <f t="shared" si="66"/>
        <v>123.42857142857143</v>
      </c>
      <c r="AM69" s="14">
        <f t="shared" si="67"/>
        <v>0</v>
      </c>
      <c r="AN69" s="49"/>
      <c r="AO69" s="36"/>
      <c r="AP69" s="14">
        <f t="shared" si="68"/>
        <v>103.03030303030303</v>
      </c>
      <c r="AQ69" s="14">
        <f t="shared" si="69"/>
        <v>0</v>
      </c>
      <c r="AS69" s="36"/>
      <c r="AT69" s="14">
        <f t="shared" si="70"/>
        <v>142.85714285714286</v>
      </c>
      <c r="AU69" s="14">
        <f t="shared" si="71"/>
        <v>0</v>
      </c>
      <c r="AW69" s="36"/>
      <c r="AX69" s="14">
        <f t="shared" si="72"/>
        <v>104.76190476190476</v>
      </c>
      <c r="AY69" s="14">
        <f t="shared" si="73"/>
        <v>0</v>
      </c>
    </row>
    <row r="70" spans="1:51" outlineLevel="1" x14ac:dyDescent="0.25">
      <c r="A70" s="5">
        <f t="shared" si="74"/>
        <v>23</v>
      </c>
      <c r="B70" s="15" t="s">
        <v>399</v>
      </c>
      <c r="C70" s="14">
        <f t="shared" si="50"/>
        <v>87.5</v>
      </c>
      <c r="D70" s="25">
        <f t="shared" si="51"/>
        <v>87.5</v>
      </c>
      <c r="E70" s="26">
        <f t="shared" si="76"/>
        <v>0</v>
      </c>
      <c r="F70" s="33">
        <v>1</v>
      </c>
      <c r="G70" s="34"/>
      <c r="I70" s="36"/>
      <c r="J70" s="14">
        <f t="shared" si="52"/>
        <v>109.09090909090909</v>
      </c>
      <c r="K70" s="14">
        <f t="shared" si="53"/>
        <v>0</v>
      </c>
      <c r="L70" s="49"/>
      <c r="M70" s="36"/>
      <c r="N70" s="14">
        <f t="shared" si="54"/>
        <v>105.55555555555556</v>
      </c>
      <c r="O70" s="79">
        <f t="shared" si="55"/>
        <v>0</v>
      </c>
      <c r="P70" s="50"/>
      <c r="Q70" s="36"/>
      <c r="R70" s="14">
        <f t="shared" si="56"/>
        <v>102.70270270270269</v>
      </c>
      <c r="S70" s="79">
        <f t="shared" si="57"/>
        <v>0</v>
      </c>
      <c r="T70" s="50"/>
      <c r="U70" s="36">
        <v>9</v>
      </c>
      <c r="V70" s="14">
        <f t="shared" si="58"/>
        <v>87.5</v>
      </c>
      <c r="W70" s="79">
        <f t="shared" si="59"/>
        <v>87.5</v>
      </c>
      <c r="Y70" s="36"/>
      <c r="Z70" s="14">
        <f t="shared" si="60"/>
        <v>113.33333333333334</v>
      </c>
      <c r="AA70" s="14">
        <f t="shared" si="61"/>
        <v>0</v>
      </c>
      <c r="AB70" s="49"/>
      <c r="AC70" s="36"/>
      <c r="AD70" s="14">
        <f t="shared" si="62"/>
        <v>107.69230769230769</v>
      </c>
      <c r="AE70" s="14">
        <f t="shared" si="63"/>
        <v>0</v>
      </c>
      <c r="AF70" s="49"/>
      <c r="AG70" s="36"/>
      <c r="AH70" s="14">
        <f t="shared" si="64"/>
        <v>106.25</v>
      </c>
      <c r="AI70" s="14">
        <f t="shared" si="65"/>
        <v>0</v>
      </c>
      <c r="AJ70" s="49"/>
      <c r="AK70" s="36"/>
      <c r="AL70" s="14">
        <f t="shared" si="66"/>
        <v>123.42857142857143</v>
      </c>
      <c r="AM70" s="14">
        <f t="shared" si="67"/>
        <v>0</v>
      </c>
      <c r="AN70" s="49"/>
      <c r="AO70" s="36"/>
      <c r="AP70" s="14">
        <f t="shared" si="68"/>
        <v>103.03030303030303</v>
      </c>
      <c r="AQ70" s="14">
        <f t="shared" si="69"/>
        <v>0</v>
      </c>
      <c r="AS70" s="36"/>
      <c r="AT70" s="14">
        <f t="shared" si="70"/>
        <v>142.85714285714286</v>
      </c>
      <c r="AU70" s="14">
        <f t="shared" si="71"/>
        <v>0</v>
      </c>
      <c r="AW70" s="36"/>
      <c r="AX70" s="14">
        <f t="shared" si="72"/>
        <v>104.76190476190476</v>
      </c>
      <c r="AY70" s="14">
        <f t="shared" si="73"/>
        <v>0</v>
      </c>
    </row>
    <row r="71" spans="1:51" outlineLevel="1" x14ac:dyDescent="0.25">
      <c r="A71" s="5">
        <f t="shared" si="74"/>
        <v>24</v>
      </c>
      <c r="B71" s="15" t="s">
        <v>400</v>
      </c>
      <c r="C71" s="14">
        <f t="shared" si="50"/>
        <v>83.333333333333343</v>
      </c>
      <c r="D71" s="25">
        <f t="shared" si="51"/>
        <v>83.333333333333343</v>
      </c>
      <c r="E71" s="26">
        <f t="shared" si="76"/>
        <v>0</v>
      </c>
      <c r="F71" s="33">
        <v>1</v>
      </c>
      <c r="G71" s="34"/>
      <c r="I71" s="36"/>
      <c r="J71" s="14">
        <f t="shared" si="52"/>
        <v>109.09090909090909</v>
      </c>
      <c r="K71" s="14">
        <f t="shared" si="53"/>
        <v>0</v>
      </c>
      <c r="L71" s="49"/>
      <c r="M71" s="36"/>
      <c r="N71" s="14">
        <f t="shared" si="54"/>
        <v>105.55555555555556</v>
      </c>
      <c r="O71" s="79">
        <f t="shared" si="55"/>
        <v>0</v>
      </c>
      <c r="P71" s="50"/>
      <c r="Q71" s="36"/>
      <c r="R71" s="14">
        <f t="shared" si="56"/>
        <v>102.70270270270269</v>
      </c>
      <c r="S71" s="79">
        <f t="shared" si="57"/>
        <v>0</v>
      </c>
      <c r="T71" s="50"/>
      <c r="U71" s="36">
        <v>11</v>
      </c>
      <c r="V71" s="14">
        <f t="shared" si="58"/>
        <v>83.333333333333343</v>
      </c>
      <c r="W71" s="79">
        <f t="shared" si="59"/>
        <v>83.333333333333343</v>
      </c>
      <c r="Y71" s="36"/>
      <c r="Z71" s="14">
        <f t="shared" si="60"/>
        <v>113.33333333333334</v>
      </c>
      <c r="AA71" s="14">
        <f t="shared" si="61"/>
        <v>0</v>
      </c>
      <c r="AB71" s="49"/>
      <c r="AC71" s="36"/>
      <c r="AD71" s="14">
        <f t="shared" si="62"/>
        <v>107.69230769230769</v>
      </c>
      <c r="AE71" s="14">
        <f t="shared" si="63"/>
        <v>0</v>
      </c>
      <c r="AF71" s="49"/>
      <c r="AG71" s="36"/>
      <c r="AH71" s="14">
        <f t="shared" si="64"/>
        <v>106.25</v>
      </c>
      <c r="AI71" s="14">
        <f t="shared" si="65"/>
        <v>0</v>
      </c>
      <c r="AJ71" s="49"/>
      <c r="AK71" s="36"/>
      <c r="AL71" s="14">
        <f t="shared" si="66"/>
        <v>123.42857142857143</v>
      </c>
      <c r="AM71" s="14">
        <f t="shared" si="67"/>
        <v>0</v>
      </c>
      <c r="AN71" s="49"/>
      <c r="AO71" s="36"/>
      <c r="AP71" s="14">
        <f t="shared" si="68"/>
        <v>103.03030303030303</v>
      </c>
      <c r="AQ71" s="14">
        <f t="shared" si="69"/>
        <v>0</v>
      </c>
      <c r="AS71" s="36"/>
      <c r="AT71" s="14">
        <f t="shared" si="70"/>
        <v>142.85714285714286</v>
      </c>
      <c r="AU71" s="14">
        <f t="shared" si="71"/>
        <v>0</v>
      </c>
      <c r="AW71" s="36"/>
      <c r="AX71" s="14">
        <f t="shared" si="72"/>
        <v>104.76190476190476</v>
      </c>
      <c r="AY71" s="14">
        <f t="shared" si="73"/>
        <v>0</v>
      </c>
    </row>
    <row r="72" spans="1:51" outlineLevel="1" x14ac:dyDescent="0.25">
      <c r="A72" s="5">
        <f t="shared" si="74"/>
        <v>24</v>
      </c>
      <c r="B72" s="15" t="s">
        <v>401</v>
      </c>
      <c r="C72" s="14">
        <f t="shared" si="50"/>
        <v>83.333333333333343</v>
      </c>
      <c r="D72" s="25">
        <f t="shared" si="51"/>
        <v>83.333333333333343</v>
      </c>
      <c r="E72" s="26">
        <f t="shared" si="76"/>
        <v>0</v>
      </c>
      <c r="F72" s="33">
        <v>1</v>
      </c>
      <c r="G72" s="34"/>
      <c r="I72" s="36"/>
      <c r="J72" s="14">
        <f t="shared" si="52"/>
        <v>109.09090909090909</v>
      </c>
      <c r="K72" s="14">
        <f t="shared" si="53"/>
        <v>0</v>
      </c>
      <c r="L72" s="49"/>
      <c r="M72" s="36"/>
      <c r="N72" s="14">
        <f t="shared" si="54"/>
        <v>105.55555555555556</v>
      </c>
      <c r="O72" s="79">
        <f t="shared" si="55"/>
        <v>0</v>
      </c>
      <c r="P72" s="50"/>
      <c r="Q72" s="36"/>
      <c r="R72" s="14">
        <f t="shared" si="56"/>
        <v>102.70270270270269</v>
      </c>
      <c r="S72" s="79">
        <f t="shared" si="57"/>
        <v>0</v>
      </c>
      <c r="T72" s="50"/>
      <c r="U72" s="36">
        <v>11</v>
      </c>
      <c r="V72" s="14">
        <f t="shared" si="58"/>
        <v>83.333333333333343</v>
      </c>
      <c r="W72" s="79">
        <f t="shared" si="59"/>
        <v>83.333333333333343</v>
      </c>
      <c r="Y72" s="36"/>
      <c r="Z72" s="14">
        <f t="shared" si="60"/>
        <v>113.33333333333334</v>
      </c>
      <c r="AA72" s="14">
        <f t="shared" si="61"/>
        <v>0</v>
      </c>
      <c r="AB72" s="49"/>
      <c r="AC72" s="36"/>
      <c r="AD72" s="14">
        <f t="shared" si="62"/>
        <v>107.69230769230769</v>
      </c>
      <c r="AE72" s="14">
        <f t="shared" si="63"/>
        <v>0</v>
      </c>
      <c r="AF72" s="49"/>
      <c r="AG72" s="36"/>
      <c r="AH72" s="14">
        <f t="shared" si="64"/>
        <v>106.25</v>
      </c>
      <c r="AI72" s="14">
        <f t="shared" si="65"/>
        <v>0</v>
      </c>
      <c r="AJ72" s="49"/>
      <c r="AK72" s="36"/>
      <c r="AL72" s="14">
        <f t="shared" si="66"/>
        <v>123.42857142857143</v>
      </c>
      <c r="AM72" s="14">
        <f t="shared" si="67"/>
        <v>0</v>
      </c>
      <c r="AN72" s="49"/>
      <c r="AO72" s="36"/>
      <c r="AP72" s="14">
        <f t="shared" si="68"/>
        <v>103.03030303030303</v>
      </c>
      <c r="AQ72" s="14">
        <f t="shared" si="69"/>
        <v>0</v>
      </c>
      <c r="AS72" s="36"/>
      <c r="AT72" s="14">
        <f t="shared" si="70"/>
        <v>142.85714285714286</v>
      </c>
      <c r="AU72" s="14">
        <f t="shared" si="71"/>
        <v>0</v>
      </c>
      <c r="AW72" s="36"/>
      <c r="AX72" s="14">
        <f t="shared" si="72"/>
        <v>104.76190476190476</v>
      </c>
      <c r="AY72" s="14">
        <f t="shared" si="73"/>
        <v>0</v>
      </c>
    </row>
    <row r="73" spans="1:51" outlineLevel="1" x14ac:dyDescent="0.25">
      <c r="A73" s="5">
        <f t="shared" si="74"/>
        <v>25</v>
      </c>
      <c r="B73" s="15" t="s">
        <v>402</v>
      </c>
      <c r="C73" s="14">
        <f t="shared" si="50"/>
        <v>81.25</v>
      </c>
      <c r="D73" s="25">
        <f t="shared" si="51"/>
        <v>81.25</v>
      </c>
      <c r="E73" s="26">
        <f t="shared" si="76"/>
        <v>0</v>
      </c>
      <c r="F73" s="33">
        <v>1</v>
      </c>
      <c r="G73" s="34"/>
      <c r="I73" s="36"/>
      <c r="J73" s="14">
        <f t="shared" si="52"/>
        <v>109.09090909090909</v>
      </c>
      <c r="K73" s="14">
        <f t="shared" si="53"/>
        <v>0</v>
      </c>
      <c r="L73" s="49"/>
      <c r="M73" s="36"/>
      <c r="N73" s="14">
        <f t="shared" si="54"/>
        <v>105.55555555555556</v>
      </c>
      <c r="O73" s="79">
        <f t="shared" si="55"/>
        <v>0</v>
      </c>
      <c r="P73" s="50"/>
      <c r="Q73" s="36"/>
      <c r="R73" s="14">
        <f t="shared" si="56"/>
        <v>102.70270270270269</v>
      </c>
      <c r="S73" s="79">
        <f t="shared" si="57"/>
        <v>0</v>
      </c>
      <c r="T73" s="50"/>
      <c r="U73" s="36">
        <v>12</v>
      </c>
      <c r="V73" s="14">
        <f t="shared" si="58"/>
        <v>81.25</v>
      </c>
      <c r="W73" s="79">
        <f t="shared" si="59"/>
        <v>81.25</v>
      </c>
      <c r="Y73" s="36"/>
      <c r="Z73" s="14">
        <f t="shared" si="60"/>
        <v>113.33333333333334</v>
      </c>
      <c r="AA73" s="14">
        <f t="shared" si="61"/>
        <v>0</v>
      </c>
      <c r="AB73" s="49"/>
      <c r="AC73" s="36"/>
      <c r="AD73" s="14">
        <f t="shared" si="62"/>
        <v>107.69230769230769</v>
      </c>
      <c r="AE73" s="14">
        <f t="shared" si="63"/>
        <v>0</v>
      </c>
      <c r="AF73" s="49"/>
      <c r="AG73" s="36"/>
      <c r="AH73" s="14">
        <f t="shared" si="64"/>
        <v>106.25</v>
      </c>
      <c r="AI73" s="14">
        <f t="shared" si="65"/>
        <v>0</v>
      </c>
      <c r="AJ73" s="49"/>
      <c r="AK73" s="36"/>
      <c r="AL73" s="14">
        <f t="shared" si="66"/>
        <v>123.42857142857143</v>
      </c>
      <c r="AM73" s="14">
        <f t="shared" si="67"/>
        <v>0</v>
      </c>
      <c r="AN73" s="49"/>
      <c r="AO73" s="36"/>
      <c r="AP73" s="14">
        <f t="shared" si="68"/>
        <v>103.03030303030303</v>
      </c>
      <c r="AQ73" s="14">
        <f t="shared" si="69"/>
        <v>0</v>
      </c>
      <c r="AS73" s="36"/>
      <c r="AT73" s="14">
        <f t="shared" si="70"/>
        <v>142.85714285714286</v>
      </c>
      <c r="AU73" s="14">
        <f t="shared" si="71"/>
        <v>0</v>
      </c>
      <c r="AW73" s="36"/>
      <c r="AX73" s="14">
        <f t="shared" si="72"/>
        <v>104.76190476190476</v>
      </c>
      <c r="AY73" s="14">
        <f t="shared" si="73"/>
        <v>0</v>
      </c>
    </row>
    <row r="74" spans="1:51" outlineLevel="1" x14ac:dyDescent="0.25">
      <c r="A74" s="5">
        <f t="shared" si="74"/>
        <v>25</v>
      </c>
      <c r="B74" s="15" t="s">
        <v>405</v>
      </c>
      <c r="C74" s="14">
        <f t="shared" si="50"/>
        <v>81.25</v>
      </c>
      <c r="D74" s="25">
        <f t="shared" si="51"/>
        <v>81.25</v>
      </c>
      <c r="E74" s="26">
        <f t="shared" si="76"/>
        <v>0</v>
      </c>
      <c r="F74" s="33">
        <v>1</v>
      </c>
      <c r="G74" s="34"/>
      <c r="I74" s="36"/>
      <c r="J74" s="14">
        <f t="shared" si="52"/>
        <v>109.09090909090909</v>
      </c>
      <c r="K74" s="14"/>
      <c r="L74" s="49"/>
      <c r="M74" s="36"/>
      <c r="N74" s="14">
        <f t="shared" si="54"/>
        <v>105.55555555555556</v>
      </c>
      <c r="O74" s="79"/>
      <c r="P74" s="50"/>
      <c r="Q74" s="36"/>
      <c r="R74" s="14">
        <f t="shared" si="56"/>
        <v>102.70270270270269</v>
      </c>
      <c r="S74" s="79">
        <f t="shared" si="57"/>
        <v>0</v>
      </c>
      <c r="T74" s="50"/>
      <c r="U74" s="36">
        <v>12</v>
      </c>
      <c r="V74" s="14">
        <f t="shared" si="58"/>
        <v>81.25</v>
      </c>
      <c r="W74" s="79">
        <f t="shared" si="59"/>
        <v>81.25</v>
      </c>
      <c r="Y74" s="36"/>
      <c r="Z74" s="14">
        <f t="shared" si="60"/>
        <v>113.33333333333334</v>
      </c>
      <c r="AA74" s="14"/>
      <c r="AB74" s="49"/>
      <c r="AC74" s="36"/>
      <c r="AD74" s="14">
        <f t="shared" si="62"/>
        <v>107.69230769230769</v>
      </c>
      <c r="AE74" s="14"/>
      <c r="AF74" s="49"/>
      <c r="AG74" s="36"/>
      <c r="AH74" s="14">
        <f t="shared" si="64"/>
        <v>106.25</v>
      </c>
      <c r="AI74" s="14"/>
      <c r="AJ74" s="49"/>
      <c r="AK74" s="36"/>
      <c r="AL74" s="14">
        <f t="shared" si="66"/>
        <v>123.42857142857143</v>
      </c>
      <c r="AM74" s="14"/>
      <c r="AN74" s="49"/>
      <c r="AO74" s="36"/>
      <c r="AP74" s="14">
        <f t="shared" si="68"/>
        <v>103.03030303030303</v>
      </c>
      <c r="AQ74" s="14"/>
      <c r="AS74" s="36"/>
      <c r="AT74" s="14">
        <f t="shared" si="70"/>
        <v>142.85714285714286</v>
      </c>
      <c r="AU74" s="14"/>
      <c r="AW74" s="36"/>
      <c r="AX74" s="14">
        <f t="shared" si="72"/>
        <v>104.76190476190476</v>
      </c>
      <c r="AY74" s="14"/>
    </row>
    <row r="75" spans="1:51" outlineLevel="1" x14ac:dyDescent="0.25">
      <c r="A75" s="5">
        <f t="shared" si="74"/>
        <v>26</v>
      </c>
      <c r="B75" s="15" t="s">
        <v>344</v>
      </c>
      <c r="C75" s="14">
        <f t="shared" si="50"/>
        <v>79.629629629629619</v>
      </c>
      <c r="D75" s="25">
        <f t="shared" si="51"/>
        <v>79.629629629629619</v>
      </c>
      <c r="E75" s="26">
        <f t="shared" si="76"/>
        <v>0</v>
      </c>
      <c r="F75" s="33">
        <v>1</v>
      </c>
      <c r="G75" s="34"/>
      <c r="I75" s="36"/>
      <c r="J75" s="14">
        <f t="shared" si="52"/>
        <v>109.09090909090909</v>
      </c>
      <c r="K75" s="14">
        <f t="shared" ref="K75:K85" si="77">IF(I75=0,0,J75)</f>
        <v>0</v>
      </c>
      <c r="L75" s="49"/>
      <c r="M75" s="36">
        <v>14</v>
      </c>
      <c r="N75" s="14">
        <f t="shared" si="54"/>
        <v>79.629629629629619</v>
      </c>
      <c r="O75" s="79">
        <f t="shared" ref="O75:O85" si="78">IF(M75=0,0,N75)</f>
        <v>79.629629629629619</v>
      </c>
      <c r="P75" s="50"/>
      <c r="Q75" s="36"/>
      <c r="R75" s="14">
        <f t="shared" si="56"/>
        <v>102.70270270270269</v>
      </c>
      <c r="S75" s="79">
        <f t="shared" si="57"/>
        <v>0</v>
      </c>
      <c r="T75" s="50"/>
      <c r="U75" s="36"/>
      <c r="V75" s="14">
        <f t="shared" si="58"/>
        <v>106.25</v>
      </c>
      <c r="W75" s="79">
        <f t="shared" si="59"/>
        <v>0</v>
      </c>
      <c r="Y75" s="36"/>
      <c r="Z75" s="14">
        <f t="shared" si="60"/>
        <v>113.33333333333334</v>
      </c>
      <c r="AA75" s="14">
        <f t="shared" ref="AA75:AA85" si="79">IF(Y75=0,0,Z75)</f>
        <v>0</v>
      </c>
      <c r="AB75" s="49"/>
      <c r="AC75" s="36"/>
      <c r="AD75" s="14">
        <f t="shared" si="62"/>
        <v>107.69230769230769</v>
      </c>
      <c r="AE75" s="14">
        <f t="shared" ref="AE75:AE85" si="80">IF(AC75=0,0,AD75)</f>
        <v>0</v>
      </c>
      <c r="AF75" s="49"/>
      <c r="AG75" s="36"/>
      <c r="AH75" s="14">
        <f t="shared" si="64"/>
        <v>106.25</v>
      </c>
      <c r="AI75" s="14">
        <f t="shared" ref="AI75:AI85" si="81">IF(AG75=0,0,AH75)</f>
        <v>0</v>
      </c>
      <c r="AJ75" s="49"/>
      <c r="AK75" s="36"/>
      <c r="AL75" s="14">
        <f t="shared" si="66"/>
        <v>123.42857142857143</v>
      </c>
      <c r="AM75" s="14">
        <f t="shared" ref="AM75:AM85" si="82">IF(AK75=0,0,AL75)</f>
        <v>0</v>
      </c>
      <c r="AN75" s="49"/>
      <c r="AO75" s="36"/>
      <c r="AP75" s="14">
        <f t="shared" si="68"/>
        <v>103.03030303030303</v>
      </c>
      <c r="AQ75" s="14">
        <f t="shared" ref="AQ75:AQ85" si="83">IF(AO75=0,0,AP75)</f>
        <v>0</v>
      </c>
      <c r="AS75" s="36"/>
      <c r="AT75" s="14">
        <f t="shared" si="70"/>
        <v>142.85714285714286</v>
      </c>
      <c r="AU75" s="14">
        <f t="shared" ref="AU75:AU85" si="84">IF(AS75=0,0,AT75)</f>
        <v>0</v>
      </c>
      <c r="AW75" s="36"/>
      <c r="AX75" s="14">
        <f t="shared" si="72"/>
        <v>104.76190476190476</v>
      </c>
      <c r="AY75" s="14">
        <f t="shared" ref="AY75:AY85" si="85">IF(AW75=0,0,AX75)</f>
        <v>0</v>
      </c>
    </row>
    <row r="76" spans="1:51" outlineLevel="1" x14ac:dyDescent="0.25">
      <c r="A76" s="5">
        <f t="shared" si="74"/>
        <v>27</v>
      </c>
      <c r="B76" s="15" t="s">
        <v>202</v>
      </c>
      <c r="C76" s="14">
        <f t="shared" ref="C76:C107" si="86">D76+E76</f>
        <v>72.727272727272734</v>
      </c>
      <c r="D76" s="25">
        <f t="shared" ref="D76:D110" si="87">K76+O76+S76+W76</f>
        <v>72.727272727272734</v>
      </c>
      <c r="E76" s="26">
        <f t="shared" si="76"/>
        <v>0</v>
      </c>
      <c r="F76" s="33">
        <v>1</v>
      </c>
      <c r="G76" s="34"/>
      <c r="I76" s="36">
        <v>16</v>
      </c>
      <c r="J76" s="14">
        <f t="shared" ref="J76:J107" si="88">((K$3+1)-I76/K$6)*(100/K$3)*(K$7)</f>
        <v>72.727272727272734</v>
      </c>
      <c r="K76" s="14">
        <f t="shared" si="77"/>
        <v>72.727272727272734</v>
      </c>
      <c r="L76" s="49"/>
      <c r="M76" s="36"/>
      <c r="N76" s="14">
        <f t="shared" ref="N76:N107" si="89">((O$3+1)-M76/O$6)*(100/O$3)*(O$7)</f>
        <v>105.55555555555556</v>
      </c>
      <c r="O76" s="79">
        <f t="shared" si="78"/>
        <v>0</v>
      </c>
      <c r="P76" s="50"/>
      <c r="Q76" s="36"/>
      <c r="R76" s="14">
        <f t="shared" ref="R76:R107" si="90">((S$3+1)-Q76/S$6)*(100/S$3)*(S$7)</f>
        <v>102.70270270270269</v>
      </c>
      <c r="S76" s="79">
        <f t="shared" ref="S76:S107" si="91">IF(Q76=0,0,R76)</f>
        <v>0</v>
      </c>
      <c r="T76" s="50"/>
      <c r="U76" s="36"/>
      <c r="V76" s="14">
        <f t="shared" ref="V76:V107" si="92">((W$3+1)-U76/W$6)*(100/W$3)*(W$7)</f>
        <v>106.25</v>
      </c>
      <c r="W76" s="79">
        <f t="shared" ref="W76:W107" si="93">IF(U76=0,0,V76)</f>
        <v>0</v>
      </c>
      <c r="Y76" s="36"/>
      <c r="Z76" s="14">
        <f t="shared" ref="Z76:Z107" si="94">((AA$3+1)-Y76/AA$6)*(100/AA$3)*(AA$7)</f>
        <v>113.33333333333334</v>
      </c>
      <c r="AA76" s="14">
        <f t="shared" si="79"/>
        <v>0</v>
      </c>
      <c r="AB76" s="49"/>
      <c r="AC76" s="36"/>
      <c r="AD76" s="14">
        <f t="shared" ref="AD76:AD107" si="95">((AE$3+1)-AC76/AE$6)*(100/AE$3)*(AE$7)</f>
        <v>107.69230769230769</v>
      </c>
      <c r="AE76" s="14">
        <f t="shared" si="80"/>
        <v>0</v>
      </c>
      <c r="AF76" s="49"/>
      <c r="AG76" s="36"/>
      <c r="AH76" s="14">
        <f t="shared" ref="AH76:AH107" si="96">((AI$3+1)-AG76/AI$6)*(100/AI$3)*(AI$7)</f>
        <v>106.25</v>
      </c>
      <c r="AI76" s="14">
        <f t="shared" si="81"/>
        <v>0</v>
      </c>
      <c r="AJ76" s="49"/>
      <c r="AK76" s="36"/>
      <c r="AL76" s="14">
        <f t="shared" ref="AL76:AL107" si="97">((AM$3+1)-AK76/AM$6)*(100/AM$3)*(AM$7)</f>
        <v>123.42857142857143</v>
      </c>
      <c r="AM76" s="14">
        <f t="shared" si="82"/>
        <v>0</v>
      </c>
      <c r="AN76" s="49"/>
      <c r="AO76" s="36"/>
      <c r="AP76" s="14">
        <f t="shared" ref="AP76:AP107" si="98">((AQ$3+1)-AO76/AQ$6)*(100/AQ$3)*(AQ$7)</f>
        <v>103.03030303030303</v>
      </c>
      <c r="AQ76" s="14">
        <f t="shared" si="83"/>
        <v>0</v>
      </c>
      <c r="AS76" s="36"/>
      <c r="AT76" s="14">
        <f t="shared" ref="AT76:AT107" si="99">((AU$3+1)-AS76/AU$6)*(100/AU$3)*(AU$7)</f>
        <v>142.85714285714286</v>
      </c>
      <c r="AU76" s="14">
        <f t="shared" si="84"/>
        <v>0</v>
      </c>
      <c r="AW76" s="36"/>
      <c r="AX76" s="14">
        <f t="shared" ref="AX76:AX107" si="100">((AY$3+1)-AW76/AY$6)*(100/AY$3)*(AY$7)</f>
        <v>104.76190476190476</v>
      </c>
      <c r="AY76" s="14">
        <f t="shared" si="85"/>
        <v>0</v>
      </c>
    </row>
    <row r="77" spans="1:51" outlineLevel="1" x14ac:dyDescent="0.25">
      <c r="A77" s="5">
        <f t="shared" si="74"/>
        <v>28</v>
      </c>
      <c r="B77" s="15" t="s">
        <v>203</v>
      </c>
      <c r="C77" s="14">
        <f t="shared" si="86"/>
        <v>65.909090909090921</v>
      </c>
      <c r="D77" s="25">
        <f t="shared" si="87"/>
        <v>65.909090909090921</v>
      </c>
      <c r="E77" s="26">
        <f t="shared" si="76"/>
        <v>0</v>
      </c>
      <c r="F77" s="33">
        <v>1</v>
      </c>
      <c r="G77" s="34"/>
      <c r="I77" s="36">
        <v>19</v>
      </c>
      <c r="J77" s="14">
        <f t="shared" si="88"/>
        <v>65.909090909090921</v>
      </c>
      <c r="K77" s="14">
        <f t="shared" si="77"/>
        <v>65.909090909090921</v>
      </c>
      <c r="L77" s="49"/>
      <c r="M77" s="36"/>
      <c r="N77" s="14">
        <f t="shared" si="89"/>
        <v>105.55555555555556</v>
      </c>
      <c r="O77" s="79">
        <f t="shared" si="78"/>
        <v>0</v>
      </c>
      <c r="P77" s="50"/>
      <c r="Q77" s="36"/>
      <c r="R77" s="14">
        <f t="shared" si="90"/>
        <v>102.70270270270269</v>
      </c>
      <c r="S77" s="79">
        <f t="shared" si="91"/>
        <v>0</v>
      </c>
      <c r="T77" s="50"/>
      <c r="U77" s="36"/>
      <c r="V77" s="14">
        <f t="shared" si="92"/>
        <v>106.25</v>
      </c>
      <c r="W77" s="79">
        <f t="shared" si="93"/>
        <v>0</v>
      </c>
      <c r="Y77" s="36"/>
      <c r="Z77" s="14">
        <f t="shared" si="94"/>
        <v>113.33333333333334</v>
      </c>
      <c r="AA77" s="14">
        <f t="shared" si="79"/>
        <v>0</v>
      </c>
      <c r="AB77" s="49"/>
      <c r="AC77" s="36"/>
      <c r="AD77" s="14">
        <f t="shared" si="95"/>
        <v>107.69230769230769</v>
      </c>
      <c r="AE77" s="14">
        <f t="shared" si="80"/>
        <v>0</v>
      </c>
      <c r="AF77" s="49"/>
      <c r="AG77" s="36"/>
      <c r="AH77" s="14">
        <f t="shared" si="96"/>
        <v>106.25</v>
      </c>
      <c r="AI77" s="14">
        <f t="shared" si="81"/>
        <v>0</v>
      </c>
      <c r="AJ77" s="49"/>
      <c r="AK77" s="36"/>
      <c r="AL77" s="14">
        <f t="shared" si="97"/>
        <v>123.42857142857143</v>
      </c>
      <c r="AM77" s="14">
        <f t="shared" si="82"/>
        <v>0</v>
      </c>
      <c r="AN77" s="49"/>
      <c r="AO77" s="36"/>
      <c r="AP77" s="14">
        <f t="shared" si="98"/>
        <v>103.03030303030303</v>
      </c>
      <c r="AQ77" s="14">
        <f t="shared" si="83"/>
        <v>0</v>
      </c>
      <c r="AS77" s="36"/>
      <c r="AT77" s="14">
        <f t="shared" si="99"/>
        <v>142.85714285714286</v>
      </c>
      <c r="AU77" s="14">
        <f t="shared" si="84"/>
        <v>0</v>
      </c>
      <c r="AW77" s="36"/>
      <c r="AX77" s="14">
        <f t="shared" si="100"/>
        <v>104.76190476190476</v>
      </c>
      <c r="AY77" s="14">
        <f t="shared" si="85"/>
        <v>0</v>
      </c>
    </row>
    <row r="78" spans="1:51" outlineLevel="1" x14ac:dyDescent="0.25">
      <c r="A78" s="5">
        <f t="shared" si="74"/>
        <v>29</v>
      </c>
      <c r="B78" s="15" t="s">
        <v>249</v>
      </c>
      <c r="C78" s="14">
        <f t="shared" si="86"/>
        <v>65.656565656565647</v>
      </c>
      <c r="D78" s="25">
        <f t="shared" si="87"/>
        <v>0</v>
      </c>
      <c r="E78" s="26">
        <f t="shared" si="76"/>
        <v>65.656565656565647</v>
      </c>
      <c r="F78" s="33"/>
      <c r="G78" s="34">
        <v>1</v>
      </c>
      <c r="I78" s="36"/>
      <c r="J78" s="14">
        <f t="shared" si="88"/>
        <v>109.09090909090909</v>
      </c>
      <c r="K78" s="14">
        <f t="shared" si="77"/>
        <v>0</v>
      </c>
      <c r="L78" s="49"/>
      <c r="M78" s="36"/>
      <c r="N78" s="14">
        <f t="shared" si="89"/>
        <v>105.55555555555556</v>
      </c>
      <c r="O78" s="79">
        <f t="shared" si="78"/>
        <v>0</v>
      </c>
      <c r="P78" s="50"/>
      <c r="Q78" s="36"/>
      <c r="R78" s="14">
        <f t="shared" si="90"/>
        <v>102.70270270270269</v>
      </c>
      <c r="S78" s="79">
        <f t="shared" si="91"/>
        <v>0</v>
      </c>
      <c r="T78" s="50"/>
      <c r="U78" s="36"/>
      <c r="V78" s="14">
        <f t="shared" si="92"/>
        <v>106.25</v>
      </c>
      <c r="W78" s="79">
        <f t="shared" si="93"/>
        <v>0</v>
      </c>
      <c r="Y78" s="36"/>
      <c r="Z78" s="14">
        <f t="shared" si="94"/>
        <v>113.33333333333334</v>
      </c>
      <c r="AA78" s="14">
        <f t="shared" si="79"/>
        <v>0</v>
      </c>
      <c r="AB78" s="49"/>
      <c r="AC78" s="36"/>
      <c r="AD78" s="14">
        <f t="shared" si="95"/>
        <v>107.69230769230769</v>
      </c>
      <c r="AE78" s="14">
        <f t="shared" si="80"/>
        <v>0</v>
      </c>
      <c r="AF78" s="49"/>
      <c r="AG78" s="36"/>
      <c r="AH78" s="14">
        <f t="shared" si="96"/>
        <v>106.25</v>
      </c>
      <c r="AI78" s="14">
        <f t="shared" si="81"/>
        <v>0</v>
      </c>
      <c r="AJ78" s="49"/>
      <c r="AK78" s="36"/>
      <c r="AL78" s="14">
        <f t="shared" si="97"/>
        <v>123.42857142857143</v>
      </c>
      <c r="AM78" s="14">
        <f t="shared" si="82"/>
        <v>0</v>
      </c>
      <c r="AN78" s="49"/>
      <c r="AO78" s="36">
        <v>74</v>
      </c>
      <c r="AP78" s="14">
        <f t="shared" si="98"/>
        <v>65.656565656565647</v>
      </c>
      <c r="AQ78" s="14">
        <f t="shared" si="83"/>
        <v>65.656565656565647</v>
      </c>
      <c r="AS78" s="36"/>
      <c r="AT78" s="14">
        <f t="shared" si="99"/>
        <v>142.85714285714286</v>
      </c>
      <c r="AU78" s="14">
        <f t="shared" si="84"/>
        <v>0</v>
      </c>
      <c r="AW78" s="36"/>
      <c r="AX78" s="14">
        <f t="shared" si="100"/>
        <v>104.76190476190476</v>
      </c>
      <c r="AY78" s="14">
        <f t="shared" si="85"/>
        <v>0</v>
      </c>
    </row>
    <row r="79" spans="1:51" outlineLevel="1" x14ac:dyDescent="0.25">
      <c r="A79" s="5">
        <f t="shared" si="74"/>
        <v>30</v>
      </c>
      <c r="B79" s="15" t="s">
        <v>210</v>
      </c>
      <c r="C79" s="14">
        <f t="shared" si="86"/>
        <v>64.141414141414145</v>
      </c>
      <c r="D79" s="25">
        <f t="shared" si="87"/>
        <v>64.141414141414145</v>
      </c>
      <c r="E79" s="26">
        <f t="shared" si="76"/>
        <v>0</v>
      </c>
      <c r="F79" s="33">
        <v>2</v>
      </c>
      <c r="G79" s="34"/>
      <c r="I79" s="36">
        <v>32</v>
      </c>
      <c r="J79" s="14">
        <f t="shared" si="88"/>
        <v>36.363636363636367</v>
      </c>
      <c r="K79" s="14">
        <f t="shared" si="77"/>
        <v>36.363636363636367</v>
      </c>
      <c r="L79" s="49"/>
      <c r="M79" s="36">
        <v>42</v>
      </c>
      <c r="N79" s="14">
        <f t="shared" si="89"/>
        <v>27.777777777777779</v>
      </c>
      <c r="O79" s="79">
        <f t="shared" si="78"/>
        <v>27.777777777777779</v>
      </c>
      <c r="P79" s="50"/>
      <c r="Q79" s="36"/>
      <c r="R79" s="14">
        <f t="shared" si="90"/>
        <v>102.70270270270269</v>
      </c>
      <c r="S79" s="79">
        <f t="shared" si="91"/>
        <v>0</v>
      </c>
      <c r="T79" s="50"/>
      <c r="U79" s="36"/>
      <c r="V79" s="14">
        <f t="shared" si="92"/>
        <v>106.25</v>
      </c>
      <c r="W79" s="79">
        <f t="shared" si="93"/>
        <v>0</v>
      </c>
      <c r="Y79" s="36"/>
      <c r="Z79" s="14">
        <f t="shared" si="94"/>
        <v>113.33333333333334</v>
      </c>
      <c r="AA79" s="14">
        <f t="shared" si="79"/>
        <v>0</v>
      </c>
      <c r="AB79" s="49"/>
      <c r="AC79" s="36"/>
      <c r="AD79" s="14">
        <f t="shared" si="95"/>
        <v>107.69230769230769</v>
      </c>
      <c r="AE79" s="14">
        <f t="shared" si="80"/>
        <v>0</v>
      </c>
      <c r="AF79" s="49"/>
      <c r="AG79" s="36"/>
      <c r="AH79" s="14">
        <f t="shared" si="96"/>
        <v>106.25</v>
      </c>
      <c r="AI79" s="14">
        <f t="shared" si="81"/>
        <v>0</v>
      </c>
      <c r="AJ79" s="49"/>
      <c r="AK79" s="36"/>
      <c r="AL79" s="14">
        <f t="shared" si="97"/>
        <v>123.42857142857143</v>
      </c>
      <c r="AM79" s="14">
        <f t="shared" si="82"/>
        <v>0</v>
      </c>
      <c r="AN79" s="49"/>
      <c r="AO79" s="36"/>
      <c r="AP79" s="14">
        <f t="shared" si="98"/>
        <v>103.03030303030303</v>
      </c>
      <c r="AQ79" s="14">
        <f t="shared" si="83"/>
        <v>0</v>
      </c>
      <c r="AS79" s="36"/>
      <c r="AT79" s="14">
        <f t="shared" si="99"/>
        <v>142.85714285714286</v>
      </c>
      <c r="AU79" s="14">
        <f t="shared" si="84"/>
        <v>0</v>
      </c>
      <c r="AW79" s="36"/>
      <c r="AX79" s="14">
        <f t="shared" si="100"/>
        <v>104.76190476190476</v>
      </c>
      <c r="AY79" s="14">
        <f t="shared" si="85"/>
        <v>0</v>
      </c>
    </row>
    <row r="80" spans="1:51" outlineLevel="1" x14ac:dyDescent="0.25">
      <c r="A80" s="5">
        <f t="shared" si="74"/>
        <v>30</v>
      </c>
      <c r="B80" s="15" t="s">
        <v>211</v>
      </c>
      <c r="C80" s="14">
        <f t="shared" si="86"/>
        <v>64.141414141414145</v>
      </c>
      <c r="D80" s="25">
        <f t="shared" si="87"/>
        <v>64.141414141414145</v>
      </c>
      <c r="E80" s="26">
        <f t="shared" si="76"/>
        <v>0</v>
      </c>
      <c r="F80" s="33">
        <v>2</v>
      </c>
      <c r="G80" s="34"/>
      <c r="I80" s="36">
        <v>32</v>
      </c>
      <c r="J80" s="14">
        <f t="shared" si="88"/>
        <v>36.363636363636367</v>
      </c>
      <c r="K80" s="14">
        <f t="shared" si="77"/>
        <v>36.363636363636367</v>
      </c>
      <c r="L80" s="49"/>
      <c r="M80" s="36">
        <v>42</v>
      </c>
      <c r="N80" s="14">
        <f t="shared" si="89"/>
        <v>27.777777777777779</v>
      </c>
      <c r="O80" s="79">
        <f t="shared" si="78"/>
        <v>27.777777777777779</v>
      </c>
      <c r="P80" s="50"/>
      <c r="Q80" s="36"/>
      <c r="R80" s="14">
        <f t="shared" si="90"/>
        <v>102.70270270270269</v>
      </c>
      <c r="S80" s="79">
        <f t="shared" si="91"/>
        <v>0</v>
      </c>
      <c r="T80" s="50"/>
      <c r="U80" s="36"/>
      <c r="V80" s="14">
        <f t="shared" si="92"/>
        <v>106.25</v>
      </c>
      <c r="W80" s="79">
        <f t="shared" si="93"/>
        <v>0</v>
      </c>
      <c r="Y80" s="36"/>
      <c r="Z80" s="14">
        <f t="shared" si="94"/>
        <v>113.33333333333334</v>
      </c>
      <c r="AA80" s="14">
        <f t="shared" si="79"/>
        <v>0</v>
      </c>
      <c r="AB80" s="49"/>
      <c r="AC80" s="36"/>
      <c r="AD80" s="14">
        <f t="shared" si="95"/>
        <v>107.69230769230769</v>
      </c>
      <c r="AE80" s="14">
        <f t="shared" si="80"/>
        <v>0</v>
      </c>
      <c r="AF80" s="49"/>
      <c r="AG80" s="36"/>
      <c r="AH80" s="14">
        <f t="shared" si="96"/>
        <v>106.25</v>
      </c>
      <c r="AI80" s="14">
        <f t="shared" si="81"/>
        <v>0</v>
      </c>
      <c r="AJ80" s="49"/>
      <c r="AK80" s="36"/>
      <c r="AL80" s="14">
        <f t="shared" si="97"/>
        <v>123.42857142857143</v>
      </c>
      <c r="AM80" s="14">
        <f t="shared" si="82"/>
        <v>0</v>
      </c>
      <c r="AN80" s="49"/>
      <c r="AO80" s="36"/>
      <c r="AP80" s="14">
        <f t="shared" si="98"/>
        <v>103.03030303030303</v>
      </c>
      <c r="AQ80" s="14">
        <f t="shared" si="83"/>
        <v>0</v>
      </c>
      <c r="AS80" s="36"/>
      <c r="AT80" s="14">
        <f t="shared" si="99"/>
        <v>142.85714285714286</v>
      </c>
      <c r="AU80" s="14">
        <f t="shared" si="84"/>
        <v>0</v>
      </c>
      <c r="AW80" s="36"/>
      <c r="AX80" s="14">
        <f t="shared" si="100"/>
        <v>104.76190476190476</v>
      </c>
      <c r="AY80" s="14">
        <f t="shared" si="85"/>
        <v>0</v>
      </c>
    </row>
    <row r="81" spans="1:51" outlineLevel="1" x14ac:dyDescent="0.25">
      <c r="A81" s="5">
        <f t="shared" si="74"/>
        <v>31</v>
      </c>
      <c r="B81" s="15" t="s">
        <v>379</v>
      </c>
      <c r="C81" s="14">
        <f t="shared" si="86"/>
        <v>62.162162162162161</v>
      </c>
      <c r="D81" s="25">
        <f t="shared" si="87"/>
        <v>62.162162162162161</v>
      </c>
      <c r="E81" s="26">
        <f t="shared" si="76"/>
        <v>0</v>
      </c>
      <c r="F81" s="33">
        <v>1</v>
      </c>
      <c r="G81" s="34"/>
      <c r="I81" s="36"/>
      <c r="J81" s="14">
        <f t="shared" si="88"/>
        <v>109.09090909090909</v>
      </c>
      <c r="K81" s="14">
        <f t="shared" si="77"/>
        <v>0</v>
      </c>
      <c r="L81" s="49"/>
      <c r="M81" s="36"/>
      <c r="N81" s="14">
        <f t="shared" si="89"/>
        <v>105.55555555555556</v>
      </c>
      <c r="O81" s="79">
        <f t="shared" si="78"/>
        <v>0</v>
      </c>
      <c r="P81" s="50"/>
      <c r="Q81" s="36">
        <v>30</v>
      </c>
      <c r="R81" s="14">
        <f t="shared" si="90"/>
        <v>62.162162162162161</v>
      </c>
      <c r="S81" s="79">
        <f t="shared" si="91"/>
        <v>62.162162162162161</v>
      </c>
      <c r="T81" s="50"/>
      <c r="U81" s="36"/>
      <c r="V81" s="14">
        <f t="shared" si="92"/>
        <v>106.25</v>
      </c>
      <c r="W81" s="79">
        <f t="shared" si="93"/>
        <v>0</v>
      </c>
      <c r="Y81" s="36"/>
      <c r="Z81" s="14">
        <f t="shared" si="94"/>
        <v>113.33333333333334</v>
      </c>
      <c r="AA81" s="14">
        <f t="shared" si="79"/>
        <v>0</v>
      </c>
      <c r="AB81" s="49"/>
      <c r="AC81" s="36"/>
      <c r="AD81" s="14">
        <f t="shared" si="95"/>
        <v>107.69230769230769</v>
      </c>
      <c r="AE81" s="14">
        <f t="shared" si="80"/>
        <v>0</v>
      </c>
      <c r="AF81" s="49"/>
      <c r="AG81" s="36"/>
      <c r="AH81" s="14">
        <f t="shared" si="96"/>
        <v>106.25</v>
      </c>
      <c r="AI81" s="14">
        <f t="shared" si="81"/>
        <v>0</v>
      </c>
      <c r="AJ81" s="49"/>
      <c r="AK81" s="36"/>
      <c r="AL81" s="14">
        <f t="shared" si="97"/>
        <v>123.42857142857143</v>
      </c>
      <c r="AM81" s="14">
        <f t="shared" si="82"/>
        <v>0</v>
      </c>
      <c r="AN81" s="49"/>
      <c r="AO81" s="36"/>
      <c r="AP81" s="14">
        <f t="shared" si="98"/>
        <v>103.03030303030303</v>
      </c>
      <c r="AQ81" s="14">
        <f t="shared" si="83"/>
        <v>0</v>
      </c>
      <c r="AS81" s="36"/>
      <c r="AT81" s="14">
        <f t="shared" si="99"/>
        <v>142.85714285714286</v>
      </c>
      <c r="AU81" s="14">
        <f t="shared" si="84"/>
        <v>0</v>
      </c>
      <c r="AW81" s="36"/>
      <c r="AX81" s="14">
        <f t="shared" si="100"/>
        <v>104.76190476190476</v>
      </c>
      <c r="AY81" s="14">
        <f t="shared" si="85"/>
        <v>0</v>
      </c>
    </row>
    <row r="82" spans="1:51" outlineLevel="1" x14ac:dyDescent="0.25">
      <c r="A82" s="5">
        <f t="shared" si="74"/>
        <v>32</v>
      </c>
      <c r="B82" s="15" t="s">
        <v>380</v>
      </c>
      <c r="C82" s="14">
        <f t="shared" si="86"/>
        <v>58.108108108108105</v>
      </c>
      <c r="D82" s="25">
        <f t="shared" si="87"/>
        <v>58.108108108108105</v>
      </c>
      <c r="E82" s="26">
        <f t="shared" si="76"/>
        <v>0</v>
      </c>
      <c r="F82" s="33">
        <v>1</v>
      </c>
      <c r="G82" s="34"/>
      <c r="I82" s="36"/>
      <c r="J82" s="14">
        <f t="shared" si="88"/>
        <v>109.09090909090909</v>
      </c>
      <c r="K82" s="14">
        <f t="shared" si="77"/>
        <v>0</v>
      </c>
      <c r="L82" s="49"/>
      <c r="M82" s="36"/>
      <c r="N82" s="14">
        <f t="shared" si="89"/>
        <v>105.55555555555556</v>
      </c>
      <c r="O82" s="79">
        <f t="shared" si="78"/>
        <v>0</v>
      </c>
      <c r="P82" s="50"/>
      <c r="Q82" s="36">
        <v>33</v>
      </c>
      <c r="R82" s="14">
        <f t="shared" si="90"/>
        <v>58.108108108108105</v>
      </c>
      <c r="S82" s="79">
        <f t="shared" si="91"/>
        <v>58.108108108108105</v>
      </c>
      <c r="T82" s="50"/>
      <c r="U82" s="36"/>
      <c r="V82" s="14">
        <f t="shared" si="92"/>
        <v>106.25</v>
      </c>
      <c r="W82" s="79">
        <f t="shared" si="93"/>
        <v>0</v>
      </c>
      <c r="Y82" s="36"/>
      <c r="Z82" s="14">
        <f t="shared" si="94"/>
        <v>113.33333333333334</v>
      </c>
      <c r="AA82" s="14">
        <f t="shared" si="79"/>
        <v>0</v>
      </c>
      <c r="AB82" s="49"/>
      <c r="AC82" s="36"/>
      <c r="AD82" s="14">
        <f t="shared" si="95"/>
        <v>107.69230769230769</v>
      </c>
      <c r="AE82" s="14">
        <f t="shared" si="80"/>
        <v>0</v>
      </c>
      <c r="AF82" s="49"/>
      <c r="AG82" s="36"/>
      <c r="AH82" s="14">
        <f t="shared" si="96"/>
        <v>106.25</v>
      </c>
      <c r="AI82" s="14">
        <f t="shared" si="81"/>
        <v>0</v>
      </c>
      <c r="AJ82" s="49"/>
      <c r="AK82" s="36"/>
      <c r="AL82" s="14">
        <f t="shared" si="97"/>
        <v>123.42857142857143</v>
      </c>
      <c r="AM82" s="14">
        <f t="shared" si="82"/>
        <v>0</v>
      </c>
      <c r="AN82" s="49"/>
      <c r="AO82" s="36"/>
      <c r="AP82" s="14">
        <f t="shared" si="98"/>
        <v>103.03030303030303</v>
      </c>
      <c r="AQ82" s="14">
        <f t="shared" si="83"/>
        <v>0</v>
      </c>
      <c r="AS82" s="36"/>
      <c r="AT82" s="14">
        <f t="shared" si="99"/>
        <v>142.85714285714286</v>
      </c>
      <c r="AU82" s="14">
        <f t="shared" si="84"/>
        <v>0</v>
      </c>
      <c r="AW82" s="36"/>
      <c r="AX82" s="14">
        <f t="shared" si="100"/>
        <v>104.76190476190476</v>
      </c>
      <c r="AY82" s="14">
        <f t="shared" si="85"/>
        <v>0</v>
      </c>
    </row>
    <row r="83" spans="1:51" outlineLevel="1" x14ac:dyDescent="0.25">
      <c r="A83" s="5">
        <f t="shared" si="74"/>
        <v>32</v>
      </c>
      <c r="B83" s="15" t="s">
        <v>382</v>
      </c>
      <c r="C83" s="14">
        <f t="shared" si="86"/>
        <v>58.108108108108105</v>
      </c>
      <c r="D83" s="25">
        <f t="shared" si="87"/>
        <v>58.108108108108105</v>
      </c>
      <c r="E83" s="26">
        <f t="shared" si="76"/>
        <v>0</v>
      </c>
      <c r="F83" s="33">
        <v>1</v>
      </c>
      <c r="G83" s="34"/>
      <c r="I83" s="36"/>
      <c r="J83" s="14">
        <f t="shared" si="88"/>
        <v>109.09090909090909</v>
      </c>
      <c r="K83" s="14">
        <f t="shared" si="77"/>
        <v>0</v>
      </c>
      <c r="L83" s="49"/>
      <c r="M83" s="36"/>
      <c r="N83" s="14">
        <f t="shared" si="89"/>
        <v>105.55555555555556</v>
      </c>
      <c r="O83" s="79">
        <f t="shared" si="78"/>
        <v>0</v>
      </c>
      <c r="P83" s="50"/>
      <c r="Q83" s="36">
        <v>33</v>
      </c>
      <c r="R83" s="14">
        <f t="shared" si="90"/>
        <v>58.108108108108105</v>
      </c>
      <c r="S83" s="79">
        <f t="shared" si="91"/>
        <v>58.108108108108105</v>
      </c>
      <c r="T83" s="50"/>
      <c r="U83" s="36"/>
      <c r="V83" s="14">
        <f t="shared" si="92"/>
        <v>106.25</v>
      </c>
      <c r="W83" s="79">
        <f t="shared" si="93"/>
        <v>0</v>
      </c>
      <c r="X83" s="3"/>
      <c r="Y83" s="36"/>
      <c r="Z83" s="14">
        <f t="shared" si="94"/>
        <v>113.33333333333334</v>
      </c>
      <c r="AA83" s="14">
        <f t="shared" si="79"/>
        <v>0</v>
      </c>
      <c r="AB83" s="49"/>
      <c r="AC83" s="36"/>
      <c r="AD83" s="14">
        <f t="shared" si="95"/>
        <v>107.69230769230769</v>
      </c>
      <c r="AE83" s="14">
        <f t="shared" si="80"/>
        <v>0</v>
      </c>
      <c r="AF83" s="49"/>
      <c r="AG83" s="36"/>
      <c r="AH83" s="14">
        <f t="shared" si="96"/>
        <v>106.25</v>
      </c>
      <c r="AI83" s="14">
        <f t="shared" si="81"/>
        <v>0</v>
      </c>
      <c r="AJ83" s="49"/>
      <c r="AK83" s="36"/>
      <c r="AL83" s="14">
        <f t="shared" si="97"/>
        <v>123.42857142857143</v>
      </c>
      <c r="AM83" s="14">
        <f t="shared" si="82"/>
        <v>0</v>
      </c>
      <c r="AN83" s="49"/>
      <c r="AO83" s="36"/>
      <c r="AP83" s="14">
        <f t="shared" si="98"/>
        <v>103.03030303030303</v>
      </c>
      <c r="AQ83" s="14">
        <f t="shared" si="83"/>
        <v>0</v>
      </c>
      <c r="AS83" s="36"/>
      <c r="AT83" s="14">
        <f t="shared" si="99"/>
        <v>142.85714285714286</v>
      </c>
      <c r="AU83" s="14">
        <f t="shared" si="84"/>
        <v>0</v>
      </c>
      <c r="AW83" s="36"/>
      <c r="AX83" s="14">
        <f t="shared" si="100"/>
        <v>104.76190476190476</v>
      </c>
      <c r="AY83" s="14">
        <f t="shared" si="85"/>
        <v>0</v>
      </c>
    </row>
    <row r="84" spans="1:51" outlineLevel="1" x14ac:dyDescent="0.25">
      <c r="A84" s="5">
        <f t="shared" si="74"/>
        <v>33</v>
      </c>
      <c r="B84" s="15" t="s">
        <v>358</v>
      </c>
      <c r="C84" s="14">
        <f t="shared" si="86"/>
        <v>57.207207207207205</v>
      </c>
      <c r="D84" s="25">
        <f t="shared" si="87"/>
        <v>57.207207207207205</v>
      </c>
      <c r="E84" s="26">
        <f t="shared" si="76"/>
        <v>0</v>
      </c>
      <c r="F84" s="33">
        <v>2</v>
      </c>
      <c r="G84" s="34"/>
      <c r="I84" s="36"/>
      <c r="J84" s="14">
        <f t="shared" si="88"/>
        <v>109.09090909090909</v>
      </c>
      <c r="K84" s="14">
        <f t="shared" si="77"/>
        <v>0</v>
      </c>
      <c r="L84" s="49"/>
      <c r="M84" s="36">
        <v>48</v>
      </c>
      <c r="N84" s="14">
        <f t="shared" si="89"/>
        <v>16.666666666666664</v>
      </c>
      <c r="O84" s="79">
        <f t="shared" si="78"/>
        <v>16.666666666666664</v>
      </c>
      <c r="P84" s="50"/>
      <c r="Q84" s="36">
        <v>46</v>
      </c>
      <c r="R84" s="14">
        <f t="shared" si="90"/>
        <v>40.54054054054054</v>
      </c>
      <c r="S84" s="79">
        <f t="shared" si="91"/>
        <v>40.54054054054054</v>
      </c>
      <c r="T84" s="50"/>
      <c r="U84" s="36"/>
      <c r="V84" s="14">
        <f t="shared" si="92"/>
        <v>106.25</v>
      </c>
      <c r="W84" s="79">
        <f t="shared" si="93"/>
        <v>0</v>
      </c>
      <c r="Y84" s="36"/>
      <c r="Z84" s="14">
        <f t="shared" si="94"/>
        <v>113.33333333333334</v>
      </c>
      <c r="AA84" s="14">
        <f t="shared" si="79"/>
        <v>0</v>
      </c>
      <c r="AB84" s="49"/>
      <c r="AC84" s="36"/>
      <c r="AD84" s="14">
        <f t="shared" si="95"/>
        <v>107.69230769230769</v>
      </c>
      <c r="AE84" s="14">
        <f t="shared" si="80"/>
        <v>0</v>
      </c>
      <c r="AF84" s="49"/>
      <c r="AG84" s="36"/>
      <c r="AH84" s="14">
        <f t="shared" si="96"/>
        <v>106.25</v>
      </c>
      <c r="AI84" s="14">
        <f t="shared" si="81"/>
        <v>0</v>
      </c>
      <c r="AJ84" s="49"/>
      <c r="AK84" s="36"/>
      <c r="AL84" s="14">
        <f t="shared" si="97"/>
        <v>123.42857142857143</v>
      </c>
      <c r="AM84" s="14">
        <f t="shared" si="82"/>
        <v>0</v>
      </c>
      <c r="AN84" s="49"/>
      <c r="AO84" s="36"/>
      <c r="AP84" s="14">
        <f t="shared" si="98"/>
        <v>103.03030303030303</v>
      </c>
      <c r="AQ84" s="14">
        <f t="shared" si="83"/>
        <v>0</v>
      </c>
      <c r="AS84" s="36"/>
      <c r="AT84" s="14">
        <f t="shared" si="99"/>
        <v>142.85714285714286</v>
      </c>
      <c r="AU84" s="14">
        <f t="shared" si="84"/>
        <v>0</v>
      </c>
      <c r="AW84" s="36"/>
      <c r="AX84" s="14">
        <f t="shared" si="100"/>
        <v>104.76190476190476</v>
      </c>
      <c r="AY84" s="14">
        <f t="shared" si="85"/>
        <v>0</v>
      </c>
    </row>
    <row r="85" spans="1:51" outlineLevel="1" x14ac:dyDescent="0.25">
      <c r="A85" s="5">
        <f t="shared" si="74"/>
        <v>34</v>
      </c>
      <c r="B85" s="15" t="s">
        <v>212</v>
      </c>
      <c r="C85" s="14">
        <f t="shared" si="86"/>
        <v>55.159705159705169</v>
      </c>
      <c r="D85" s="25">
        <f t="shared" si="87"/>
        <v>55.159705159705169</v>
      </c>
      <c r="E85" s="26">
        <f t="shared" si="76"/>
        <v>0</v>
      </c>
      <c r="F85" s="33">
        <v>2</v>
      </c>
      <c r="G85" s="34"/>
      <c r="I85" s="36">
        <v>38</v>
      </c>
      <c r="J85" s="14">
        <f t="shared" si="88"/>
        <v>22.72727272727273</v>
      </c>
      <c r="K85" s="14">
        <f t="shared" si="77"/>
        <v>22.72727272727273</v>
      </c>
      <c r="L85" s="49"/>
      <c r="M85" s="36"/>
      <c r="N85" s="14">
        <f t="shared" si="89"/>
        <v>105.55555555555556</v>
      </c>
      <c r="O85" s="79">
        <f t="shared" si="78"/>
        <v>0</v>
      </c>
      <c r="P85" s="50"/>
      <c r="Q85" s="36">
        <v>52</v>
      </c>
      <c r="R85" s="14">
        <f t="shared" si="90"/>
        <v>32.432432432432435</v>
      </c>
      <c r="S85" s="79">
        <f t="shared" si="91"/>
        <v>32.432432432432435</v>
      </c>
      <c r="T85" s="50"/>
      <c r="U85" s="36"/>
      <c r="V85" s="14">
        <f t="shared" si="92"/>
        <v>106.25</v>
      </c>
      <c r="W85" s="79">
        <f t="shared" si="93"/>
        <v>0</v>
      </c>
      <c r="Y85" s="36"/>
      <c r="Z85" s="14">
        <f t="shared" si="94"/>
        <v>113.33333333333334</v>
      </c>
      <c r="AA85" s="14">
        <f t="shared" si="79"/>
        <v>0</v>
      </c>
      <c r="AB85" s="49"/>
      <c r="AC85" s="36"/>
      <c r="AD85" s="14">
        <f t="shared" si="95"/>
        <v>107.69230769230769</v>
      </c>
      <c r="AE85" s="14">
        <f t="shared" si="80"/>
        <v>0</v>
      </c>
      <c r="AF85" s="49"/>
      <c r="AG85" s="36"/>
      <c r="AH85" s="14">
        <f t="shared" si="96"/>
        <v>106.25</v>
      </c>
      <c r="AI85" s="14">
        <f t="shared" si="81"/>
        <v>0</v>
      </c>
      <c r="AJ85" s="49"/>
      <c r="AK85" s="36"/>
      <c r="AL85" s="14">
        <f t="shared" si="97"/>
        <v>123.42857142857143</v>
      </c>
      <c r="AM85" s="14">
        <f t="shared" si="82"/>
        <v>0</v>
      </c>
      <c r="AN85" s="49"/>
      <c r="AO85" s="36"/>
      <c r="AP85" s="14">
        <f t="shared" si="98"/>
        <v>103.03030303030303</v>
      </c>
      <c r="AQ85" s="14">
        <f t="shared" si="83"/>
        <v>0</v>
      </c>
      <c r="AS85" s="36"/>
      <c r="AT85" s="14">
        <f t="shared" si="99"/>
        <v>142.85714285714286</v>
      </c>
      <c r="AU85" s="14">
        <f t="shared" si="84"/>
        <v>0</v>
      </c>
      <c r="AW85" s="36"/>
      <c r="AX85" s="14">
        <f t="shared" si="100"/>
        <v>104.76190476190476</v>
      </c>
      <c r="AY85" s="14">
        <f t="shared" si="85"/>
        <v>0</v>
      </c>
    </row>
    <row r="86" spans="1:51" outlineLevel="1" x14ac:dyDescent="0.25">
      <c r="A86" s="5">
        <f t="shared" si="74"/>
        <v>35</v>
      </c>
      <c r="B86" s="15" t="s">
        <v>434</v>
      </c>
      <c r="C86" s="14">
        <f t="shared" si="86"/>
        <v>50</v>
      </c>
      <c r="D86" s="25">
        <f t="shared" si="87"/>
        <v>50</v>
      </c>
      <c r="E86" s="26">
        <f t="shared" si="76"/>
        <v>0</v>
      </c>
      <c r="F86" s="33">
        <v>1</v>
      </c>
      <c r="G86" s="34"/>
      <c r="I86" s="36"/>
      <c r="J86" s="14">
        <f t="shared" si="88"/>
        <v>109.09090909090909</v>
      </c>
      <c r="K86" s="14"/>
      <c r="L86" s="49"/>
      <c r="M86" s="36"/>
      <c r="N86" s="14">
        <f t="shared" si="89"/>
        <v>105.55555555555556</v>
      </c>
      <c r="O86" s="79"/>
      <c r="P86" s="50"/>
      <c r="Q86" s="36"/>
      <c r="R86" s="14">
        <f t="shared" si="90"/>
        <v>102.70270270270269</v>
      </c>
      <c r="S86" s="79">
        <f t="shared" si="91"/>
        <v>0</v>
      </c>
      <c r="T86" s="50"/>
      <c r="U86" s="36">
        <v>27</v>
      </c>
      <c r="V86" s="14">
        <f t="shared" si="92"/>
        <v>50</v>
      </c>
      <c r="W86" s="79">
        <f t="shared" si="93"/>
        <v>50</v>
      </c>
      <c r="Y86" s="36"/>
      <c r="Z86" s="14">
        <f t="shared" si="94"/>
        <v>113.33333333333334</v>
      </c>
      <c r="AA86" s="14"/>
      <c r="AB86" s="49"/>
      <c r="AC86" s="36"/>
      <c r="AD86" s="14">
        <f t="shared" si="95"/>
        <v>107.69230769230769</v>
      </c>
      <c r="AE86" s="14"/>
      <c r="AF86" s="49"/>
      <c r="AG86" s="36"/>
      <c r="AH86" s="14">
        <f t="shared" si="96"/>
        <v>106.25</v>
      </c>
      <c r="AI86" s="14"/>
      <c r="AJ86" s="49"/>
      <c r="AK86" s="36"/>
      <c r="AL86" s="14">
        <f t="shared" si="97"/>
        <v>123.42857142857143</v>
      </c>
      <c r="AM86" s="14"/>
      <c r="AN86" s="49"/>
      <c r="AO86" s="36"/>
      <c r="AP86" s="14">
        <f t="shared" si="98"/>
        <v>103.03030303030303</v>
      </c>
      <c r="AQ86" s="14"/>
      <c r="AS86" s="36"/>
      <c r="AT86" s="14">
        <f t="shared" si="99"/>
        <v>142.85714285714286</v>
      </c>
      <c r="AU86" s="14"/>
      <c r="AW86" s="36"/>
      <c r="AX86" s="14">
        <f t="shared" si="100"/>
        <v>104.76190476190476</v>
      </c>
      <c r="AY86" s="14"/>
    </row>
    <row r="87" spans="1:51" outlineLevel="1" x14ac:dyDescent="0.25">
      <c r="A87" s="5">
        <f t="shared" si="74"/>
        <v>36</v>
      </c>
      <c r="B87" s="15" t="s">
        <v>406</v>
      </c>
      <c r="C87" s="14">
        <f t="shared" si="86"/>
        <v>43.75</v>
      </c>
      <c r="D87" s="25">
        <f t="shared" si="87"/>
        <v>43.75</v>
      </c>
      <c r="E87" s="26">
        <f t="shared" ref="E87:E110" si="101">AA87+AE87+AI87+AM87+AQ87+AU87+AY87</f>
        <v>0</v>
      </c>
      <c r="F87" s="33">
        <v>1</v>
      </c>
      <c r="G87" s="34"/>
      <c r="I87" s="36"/>
      <c r="J87" s="14">
        <f t="shared" si="88"/>
        <v>109.09090909090909</v>
      </c>
      <c r="K87" s="14"/>
      <c r="L87" s="49"/>
      <c r="M87" s="36"/>
      <c r="N87" s="14">
        <f t="shared" si="89"/>
        <v>105.55555555555556</v>
      </c>
      <c r="O87" s="79"/>
      <c r="P87" s="50"/>
      <c r="Q87" s="36"/>
      <c r="R87" s="14">
        <f t="shared" si="90"/>
        <v>102.70270270270269</v>
      </c>
      <c r="S87" s="79">
        <f t="shared" si="91"/>
        <v>0</v>
      </c>
      <c r="T87" s="50"/>
      <c r="U87" s="36">
        <v>30</v>
      </c>
      <c r="V87" s="14">
        <f t="shared" si="92"/>
        <v>43.75</v>
      </c>
      <c r="W87" s="79">
        <f t="shared" si="93"/>
        <v>43.75</v>
      </c>
      <c r="Y87" s="36"/>
      <c r="Z87" s="14">
        <f t="shared" si="94"/>
        <v>113.33333333333334</v>
      </c>
      <c r="AA87" s="14"/>
      <c r="AB87" s="49"/>
      <c r="AC87" s="36"/>
      <c r="AD87" s="14">
        <f t="shared" si="95"/>
        <v>107.69230769230769</v>
      </c>
      <c r="AE87" s="14"/>
      <c r="AF87" s="49"/>
      <c r="AG87" s="36"/>
      <c r="AH87" s="14">
        <f t="shared" si="96"/>
        <v>106.25</v>
      </c>
      <c r="AI87" s="14"/>
      <c r="AJ87" s="49"/>
      <c r="AK87" s="36"/>
      <c r="AL87" s="14">
        <f t="shared" si="97"/>
        <v>123.42857142857143</v>
      </c>
      <c r="AM87" s="14"/>
      <c r="AN87" s="49"/>
      <c r="AO87" s="36"/>
      <c r="AP87" s="14">
        <f t="shared" si="98"/>
        <v>103.03030303030303</v>
      </c>
      <c r="AQ87" s="14"/>
      <c r="AS87" s="36"/>
      <c r="AT87" s="14">
        <f t="shared" si="99"/>
        <v>142.85714285714286</v>
      </c>
      <c r="AU87" s="14"/>
      <c r="AW87" s="36"/>
      <c r="AX87" s="14">
        <f t="shared" si="100"/>
        <v>104.76190476190476</v>
      </c>
      <c r="AY87" s="14"/>
    </row>
    <row r="88" spans="1:51" outlineLevel="1" x14ac:dyDescent="0.25">
      <c r="A88" s="5">
        <f t="shared" si="74"/>
        <v>36</v>
      </c>
      <c r="B88" s="15" t="s">
        <v>408</v>
      </c>
      <c r="C88" s="14">
        <f t="shared" si="86"/>
        <v>43.75</v>
      </c>
      <c r="D88" s="25">
        <f t="shared" si="87"/>
        <v>43.75</v>
      </c>
      <c r="E88" s="26">
        <f t="shared" si="101"/>
        <v>0</v>
      </c>
      <c r="F88" s="33">
        <v>1</v>
      </c>
      <c r="G88" s="34"/>
      <c r="I88" s="36"/>
      <c r="J88" s="14">
        <f t="shared" si="88"/>
        <v>109.09090909090909</v>
      </c>
      <c r="K88" s="14"/>
      <c r="L88" s="49"/>
      <c r="M88" s="36"/>
      <c r="N88" s="14">
        <f t="shared" si="89"/>
        <v>105.55555555555556</v>
      </c>
      <c r="O88" s="79"/>
      <c r="P88" s="50"/>
      <c r="Q88" s="36"/>
      <c r="R88" s="14">
        <f t="shared" si="90"/>
        <v>102.70270270270269</v>
      </c>
      <c r="S88" s="79">
        <f t="shared" si="91"/>
        <v>0</v>
      </c>
      <c r="T88" s="50"/>
      <c r="U88" s="36">
        <v>30</v>
      </c>
      <c r="V88" s="14">
        <f t="shared" si="92"/>
        <v>43.75</v>
      </c>
      <c r="W88" s="79">
        <f t="shared" si="93"/>
        <v>43.75</v>
      </c>
      <c r="Y88" s="36"/>
      <c r="Z88" s="14">
        <f t="shared" si="94"/>
        <v>113.33333333333334</v>
      </c>
      <c r="AA88" s="14"/>
      <c r="AB88" s="49"/>
      <c r="AC88" s="36"/>
      <c r="AD88" s="14">
        <f t="shared" si="95"/>
        <v>107.69230769230769</v>
      </c>
      <c r="AE88" s="14"/>
      <c r="AF88" s="49"/>
      <c r="AG88" s="36"/>
      <c r="AH88" s="14">
        <f t="shared" si="96"/>
        <v>106.25</v>
      </c>
      <c r="AI88" s="14"/>
      <c r="AJ88" s="49"/>
      <c r="AK88" s="36"/>
      <c r="AL88" s="14">
        <f t="shared" si="97"/>
        <v>123.42857142857143</v>
      </c>
      <c r="AM88" s="14"/>
      <c r="AN88" s="49"/>
      <c r="AO88" s="36"/>
      <c r="AP88" s="14">
        <f t="shared" si="98"/>
        <v>103.03030303030303</v>
      </c>
      <c r="AQ88" s="14"/>
      <c r="AS88" s="36"/>
      <c r="AT88" s="14">
        <f t="shared" si="99"/>
        <v>142.85714285714286</v>
      </c>
      <c r="AU88" s="14"/>
      <c r="AW88" s="36"/>
      <c r="AX88" s="14">
        <f t="shared" si="100"/>
        <v>104.76190476190476</v>
      </c>
      <c r="AY88" s="14"/>
    </row>
    <row r="89" spans="1:51" outlineLevel="1" x14ac:dyDescent="0.25">
      <c r="A89" s="5">
        <f t="shared" si="74"/>
        <v>37</v>
      </c>
      <c r="B89" s="15" t="s">
        <v>352</v>
      </c>
      <c r="C89" s="14">
        <f t="shared" si="86"/>
        <v>42.592592592592588</v>
      </c>
      <c r="D89" s="25">
        <f t="shared" si="87"/>
        <v>42.592592592592588</v>
      </c>
      <c r="E89" s="26">
        <f t="shared" si="101"/>
        <v>0</v>
      </c>
      <c r="F89" s="33">
        <v>1</v>
      </c>
      <c r="G89" s="34"/>
      <c r="I89" s="36"/>
      <c r="J89" s="14">
        <f t="shared" si="88"/>
        <v>109.09090909090909</v>
      </c>
      <c r="K89" s="14">
        <f>IF(I89=0,0,J89)</f>
        <v>0</v>
      </c>
      <c r="L89" s="49"/>
      <c r="M89" s="36">
        <v>34</v>
      </c>
      <c r="N89" s="14">
        <f t="shared" si="89"/>
        <v>42.592592592592588</v>
      </c>
      <c r="O89" s="79">
        <f>IF(M89=0,0,N89)</f>
        <v>42.592592592592588</v>
      </c>
      <c r="P89" s="50"/>
      <c r="Q89" s="36"/>
      <c r="R89" s="14">
        <f t="shared" si="90"/>
        <v>102.70270270270269</v>
      </c>
      <c r="S89" s="79">
        <f t="shared" si="91"/>
        <v>0</v>
      </c>
      <c r="T89" s="50"/>
      <c r="U89" s="36"/>
      <c r="V89" s="14">
        <f t="shared" si="92"/>
        <v>106.25</v>
      </c>
      <c r="W89" s="79">
        <f t="shared" si="93"/>
        <v>0</v>
      </c>
      <c r="Y89" s="36"/>
      <c r="Z89" s="14">
        <f t="shared" si="94"/>
        <v>113.33333333333334</v>
      </c>
      <c r="AA89" s="14">
        <f>IF(Y89=0,0,Z89)</f>
        <v>0</v>
      </c>
      <c r="AB89" s="49"/>
      <c r="AC89" s="36"/>
      <c r="AD89" s="14">
        <f t="shared" si="95"/>
        <v>107.69230769230769</v>
      </c>
      <c r="AE89" s="14">
        <f>IF(AC89=0,0,AD89)</f>
        <v>0</v>
      </c>
      <c r="AF89" s="49"/>
      <c r="AG89" s="36"/>
      <c r="AH89" s="14">
        <f t="shared" si="96"/>
        <v>106.25</v>
      </c>
      <c r="AI89" s="14">
        <f>IF(AG89=0,0,AH89)</f>
        <v>0</v>
      </c>
      <c r="AJ89" s="49"/>
      <c r="AK89" s="36"/>
      <c r="AL89" s="14">
        <f t="shared" si="97"/>
        <v>123.42857142857143</v>
      </c>
      <c r="AM89" s="14">
        <f>IF(AK89=0,0,AL89)</f>
        <v>0</v>
      </c>
      <c r="AN89" s="49"/>
      <c r="AO89" s="36"/>
      <c r="AP89" s="14">
        <f t="shared" si="98"/>
        <v>103.03030303030303</v>
      </c>
      <c r="AQ89" s="14">
        <f>IF(AO89=0,0,AP89)</f>
        <v>0</v>
      </c>
      <c r="AS89" s="36"/>
      <c r="AT89" s="14">
        <f t="shared" si="99"/>
        <v>142.85714285714286</v>
      </c>
      <c r="AU89" s="14">
        <f>IF(AS89=0,0,AT89)</f>
        <v>0</v>
      </c>
      <c r="AW89" s="36"/>
      <c r="AX89" s="14">
        <f t="shared" si="100"/>
        <v>104.76190476190476</v>
      </c>
      <c r="AY89" s="14">
        <f>IF(AW89=0,0,AX89)</f>
        <v>0</v>
      </c>
    </row>
    <row r="90" spans="1:51" outlineLevel="1" x14ac:dyDescent="0.25">
      <c r="A90" s="5">
        <f t="shared" si="74"/>
        <v>38</v>
      </c>
      <c r="B90" s="15" t="s">
        <v>409</v>
      </c>
      <c r="C90" s="14">
        <f t="shared" si="86"/>
        <v>41.666666666666664</v>
      </c>
      <c r="D90" s="25">
        <f t="shared" si="87"/>
        <v>41.666666666666664</v>
      </c>
      <c r="E90" s="26">
        <f t="shared" si="101"/>
        <v>0</v>
      </c>
      <c r="F90" s="33">
        <v>1</v>
      </c>
      <c r="G90" s="34"/>
      <c r="I90" s="36"/>
      <c r="J90" s="14">
        <f t="shared" si="88"/>
        <v>109.09090909090909</v>
      </c>
      <c r="K90" s="14"/>
      <c r="L90" s="49"/>
      <c r="M90" s="36"/>
      <c r="N90" s="14">
        <f t="shared" si="89"/>
        <v>105.55555555555556</v>
      </c>
      <c r="O90" s="79"/>
      <c r="P90" s="50"/>
      <c r="Q90" s="36"/>
      <c r="R90" s="14">
        <f t="shared" si="90"/>
        <v>102.70270270270269</v>
      </c>
      <c r="S90" s="79">
        <f t="shared" si="91"/>
        <v>0</v>
      </c>
      <c r="T90" s="50"/>
      <c r="U90" s="36">
        <v>31</v>
      </c>
      <c r="V90" s="14">
        <f t="shared" si="92"/>
        <v>41.666666666666664</v>
      </c>
      <c r="W90" s="79">
        <f t="shared" si="93"/>
        <v>41.666666666666664</v>
      </c>
      <c r="Y90" s="36"/>
      <c r="Z90" s="14">
        <f t="shared" si="94"/>
        <v>113.33333333333334</v>
      </c>
      <c r="AA90" s="14"/>
      <c r="AB90" s="49"/>
      <c r="AC90" s="36"/>
      <c r="AD90" s="14">
        <f t="shared" si="95"/>
        <v>107.69230769230769</v>
      </c>
      <c r="AE90" s="14"/>
      <c r="AF90" s="49"/>
      <c r="AG90" s="36"/>
      <c r="AH90" s="14">
        <f t="shared" si="96"/>
        <v>106.25</v>
      </c>
      <c r="AI90" s="14"/>
      <c r="AJ90" s="49"/>
      <c r="AK90" s="36"/>
      <c r="AL90" s="14">
        <f t="shared" si="97"/>
        <v>123.42857142857143</v>
      </c>
      <c r="AM90" s="14"/>
      <c r="AN90" s="49"/>
      <c r="AO90" s="36"/>
      <c r="AP90" s="14">
        <f t="shared" si="98"/>
        <v>103.03030303030303</v>
      </c>
      <c r="AQ90" s="14"/>
      <c r="AS90" s="36"/>
      <c r="AT90" s="14">
        <f t="shared" si="99"/>
        <v>142.85714285714286</v>
      </c>
      <c r="AU90" s="14"/>
      <c r="AW90" s="36"/>
      <c r="AX90" s="14">
        <f t="shared" si="100"/>
        <v>104.76190476190476</v>
      </c>
      <c r="AY90" s="14"/>
    </row>
    <row r="91" spans="1:51" outlineLevel="1" x14ac:dyDescent="0.25">
      <c r="A91" s="5">
        <f t="shared" si="74"/>
        <v>39</v>
      </c>
      <c r="B91" s="15" t="s">
        <v>208</v>
      </c>
      <c r="C91" s="14">
        <f t="shared" si="86"/>
        <v>40.909090909090914</v>
      </c>
      <c r="D91" s="25">
        <f t="shared" si="87"/>
        <v>40.909090909090914</v>
      </c>
      <c r="E91" s="26">
        <f t="shared" si="101"/>
        <v>0</v>
      </c>
      <c r="F91" s="33">
        <v>1</v>
      </c>
      <c r="G91" s="34"/>
      <c r="I91" s="36">
        <v>30</v>
      </c>
      <c r="J91" s="14">
        <f t="shared" si="88"/>
        <v>40.909090909090914</v>
      </c>
      <c r="K91" s="14">
        <f>IF(I91=0,0,J91)</f>
        <v>40.909090909090914</v>
      </c>
      <c r="L91" s="49"/>
      <c r="M91" s="36"/>
      <c r="N91" s="14">
        <f t="shared" si="89"/>
        <v>105.55555555555556</v>
      </c>
      <c r="O91" s="79">
        <f>IF(M91=0,0,N91)</f>
        <v>0</v>
      </c>
      <c r="P91" s="50"/>
      <c r="Q91" s="36"/>
      <c r="R91" s="14">
        <f t="shared" si="90"/>
        <v>102.70270270270269</v>
      </c>
      <c r="S91" s="79">
        <f t="shared" si="91"/>
        <v>0</v>
      </c>
      <c r="T91" s="50"/>
      <c r="U91" s="36"/>
      <c r="V91" s="14">
        <f t="shared" si="92"/>
        <v>106.25</v>
      </c>
      <c r="W91" s="79">
        <f t="shared" si="93"/>
        <v>0</v>
      </c>
      <c r="Y91" s="36"/>
      <c r="Z91" s="14">
        <f t="shared" si="94"/>
        <v>113.33333333333334</v>
      </c>
      <c r="AA91" s="14">
        <f>IF(Y91=0,0,Z91)</f>
        <v>0</v>
      </c>
      <c r="AB91" s="49"/>
      <c r="AC91" s="36"/>
      <c r="AD91" s="14">
        <f t="shared" si="95"/>
        <v>107.69230769230769</v>
      </c>
      <c r="AE91" s="14">
        <f>IF(AC91=0,0,AD91)</f>
        <v>0</v>
      </c>
      <c r="AF91" s="49"/>
      <c r="AG91" s="36"/>
      <c r="AH91" s="14">
        <f t="shared" si="96"/>
        <v>106.25</v>
      </c>
      <c r="AI91" s="14">
        <f>IF(AG91=0,0,AH91)</f>
        <v>0</v>
      </c>
      <c r="AJ91" s="49"/>
      <c r="AK91" s="36"/>
      <c r="AL91" s="14">
        <f t="shared" si="97"/>
        <v>123.42857142857143</v>
      </c>
      <c r="AM91" s="14">
        <f>IF(AK91=0,0,AL91)</f>
        <v>0</v>
      </c>
      <c r="AN91" s="49"/>
      <c r="AO91" s="36"/>
      <c r="AP91" s="14">
        <f t="shared" si="98"/>
        <v>103.03030303030303</v>
      </c>
      <c r="AQ91" s="14">
        <f>IF(AO91=0,0,AP91)</f>
        <v>0</v>
      </c>
      <c r="AS91" s="36"/>
      <c r="AT91" s="14">
        <f t="shared" si="99"/>
        <v>142.85714285714286</v>
      </c>
      <c r="AU91" s="14">
        <f>IF(AS91=0,0,AT91)</f>
        <v>0</v>
      </c>
      <c r="AW91" s="36"/>
      <c r="AX91" s="14">
        <f t="shared" si="100"/>
        <v>104.76190476190476</v>
      </c>
      <c r="AY91" s="14">
        <f>IF(AW91=0,0,AX91)</f>
        <v>0</v>
      </c>
    </row>
    <row r="92" spans="1:51" outlineLevel="1" x14ac:dyDescent="0.25">
      <c r="A92" s="5">
        <f t="shared" si="74"/>
        <v>40</v>
      </c>
      <c r="B92" s="15" t="s">
        <v>209</v>
      </c>
      <c r="C92" s="14">
        <f t="shared" si="86"/>
        <v>38.63636363636364</v>
      </c>
      <c r="D92" s="25">
        <f t="shared" si="87"/>
        <v>38.63636363636364</v>
      </c>
      <c r="E92" s="26">
        <f t="shared" si="101"/>
        <v>0</v>
      </c>
      <c r="F92" s="33">
        <v>1</v>
      </c>
      <c r="G92" s="34"/>
      <c r="I92" s="36">
        <v>31</v>
      </c>
      <c r="J92" s="14">
        <f t="shared" si="88"/>
        <v>38.63636363636364</v>
      </c>
      <c r="K92" s="14">
        <f>IF(I92=0,0,J92)</f>
        <v>38.63636363636364</v>
      </c>
      <c r="L92" s="49"/>
      <c r="M92" s="36"/>
      <c r="N92" s="14">
        <f t="shared" si="89"/>
        <v>105.55555555555556</v>
      </c>
      <c r="O92" s="79">
        <f>IF(M92=0,0,N92)</f>
        <v>0</v>
      </c>
      <c r="P92" s="50"/>
      <c r="Q92" s="36"/>
      <c r="R92" s="14">
        <f t="shared" si="90"/>
        <v>102.70270270270269</v>
      </c>
      <c r="S92" s="79">
        <f t="shared" si="91"/>
        <v>0</v>
      </c>
      <c r="T92" s="50"/>
      <c r="U92" s="36"/>
      <c r="V92" s="14">
        <f t="shared" si="92"/>
        <v>106.25</v>
      </c>
      <c r="W92" s="79">
        <f t="shared" si="93"/>
        <v>0</v>
      </c>
      <c r="Y92" s="36"/>
      <c r="Z92" s="14">
        <f t="shared" si="94"/>
        <v>113.33333333333334</v>
      </c>
      <c r="AA92" s="14">
        <f>IF(Y92=0,0,Z92)</f>
        <v>0</v>
      </c>
      <c r="AB92" s="49"/>
      <c r="AC92" s="36"/>
      <c r="AD92" s="14">
        <f t="shared" si="95"/>
        <v>107.69230769230769</v>
      </c>
      <c r="AE92" s="14">
        <f>IF(AC92=0,0,AD92)</f>
        <v>0</v>
      </c>
      <c r="AF92" s="49"/>
      <c r="AG92" s="36"/>
      <c r="AH92" s="14">
        <f t="shared" si="96"/>
        <v>106.25</v>
      </c>
      <c r="AI92" s="14">
        <f>IF(AG92=0,0,AH92)</f>
        <v>0</v>
      </c>
      <c r="AJ92" s="49"/>
      <c r="AK92" s="36"/>
      <c r="AL92" s="14">
        <f t="shared" si="97"/>
        <v>123.42857142857143</v>
      </c>
      <c r="AM92" s="14">
        <f>IF(AK92=0,0,AL92)</f>
        <v>0</v>
      </c>
      <c r="AN92" s="49"/>
      <c r="AO92" s="36"/>
      <c r="AP92" s="14">
        <f t="shared" si="98"/>
        <v>103.03030303030303</v>
      </c>
      <c r="AQ92" s="14">
        <f>IF(AO92=0,0,AP92)</f>
        <v>0</v>
      </c>
      <c r="AS92" s="36"/>
      <c r="AT92" s="14">
        <f t="shared" si="99"/>
        <v>142.85714285714286</v>
      </c>
      <c r="AU92" s="14">
        <f>IF(AS92=0,0,AT92)</f>
        <v>0</v>
      </c>
      <c r="AW92" s="36"/>
      <c r="AX92" s="14">
        <f t="shared" si="100"/>
        <v>104.76190476190476</v>
      </c>
      <c r="AY92" s="14">
        <f>IF(AW92=0,0,AX92)</f>
        <v>0</v>
      </c>
    </row>
    <row r="93" spans="1:51" outlineLevel="1" x14ac:dyDescent="0.25">
      <c r="A93" s="5">
        <f t="shared" si="74"/>
        <v>41</v>
      </c>
      <c r="B93" s="15" t="s">
        <v>410</v>
      </c>
      <c r="C93" s="14">
        <f t="shared" si="86"/>
        <v>35.416666666666664</v>
      </c>
      <c r="D93" s="25">
        <f t="shared" si="87"/>
        <v>35.416666666666664</v>
      </c>
      <c r="E93" s="26">
        <f t="shared" si="101"/>
        <v>0</v>
      </c>
      <c r="F93" s="33">
        <v>1</v>
      </c>
      <c r="G93" s="34"/>
      <c r="I93" s="36"/>
      <c r="J93" s="14">
        <f t="shared" si="88"/>
        <v>109.09090909090909</v>
      </c>
      <c r="K93" s="14"/>
      <c r="L93" s="49"/>
      <c r="M93" s="36"/>
      <c r="N93" s="14">
        <f t="shared" si="89"/>
        <v>105.55555555555556</v>
      </c>
      <c r="O93" s="79"/>
      <c r="P93" s="50"/>
      <c r="Q93" s="36"/>
      <c r="R93" s="14">
        <f t="shared" si="90"/>
        <v>102.70270270270269</v>
      </c>
      <c r="S93" s="79">
        <f t="shared" si="91"/>
        <v>0</v>
      </c>
      <c r="T93" s="50"/>
      <c r="U93" s="36">
        <v>34</v>
      </c>
      <c r="V93" s="14">
        <f t="shared" si="92"/>
        <v>35.416666666666664</v>
      </c>
      <c r="W93" s="79">
        <f t="shared" si="93"/>
        <v>35.416666666666664</v>
      </c>
      <c r="Y93" s="36"/>
      <c r="Z93" s="14">
        <f t="shared" si="94"/>
        <v>113.33333333333334</v>
      </c>
      <c r="AA93" s="14"/>
      <c r="AB93" s="49"/>
      <c r="AC93" s="36"/>
      <c r="AD93" s="14">
        <f t="shared" si="95"/>
        <v>107.69230769230769</v>
      </c>
      <c r="AE93" s="14"/>
      <c r="AF93" s="49"/>
      <c r="AG93" s="36"/>
      <c r="AH93" s="14">
        <f t="shared" si="96"/>
        <v>106.25</v>
      </c>
      <c r="AI93" s="14"/>
      <c r="AJ93" s="49"/>
      <c r="AK93" s="36"/>
      <c r="AL93" s="14">
        <f t="shared" si="97"/>
        <v>123.42857142857143</v>
      </c>
      <c r="AM93" s="14"/>
      <c r="AN93" s="49"/>
      <c r="AO93" s="36"/>
      <c r="AP93" s="14">
        <f t="shared" si="98"/>
        <v>103.03030303030303</v>
      </c>
      <c r="AQ93" s="14"/>
      <c r="AS93" s="36"/>
      <c r="AT93" s="14">
        <f t="shared" si="99"/>
        <v>142.85714285714286</v>
      </c>
      <c r="AU93" s="14"/>
      <c r="AW93" s="36"/>
      <c r="AX93" s="14">
        <f t="shared" si="100"/>
        <v>104.76190476190476</v>
      </c>
      <c r="AY93" s="14"/>
    </row>
    <row r="94" spans="1:51" outlineLevel="1" x14ac:dyDescent="0.25">
      <c r="A94" s="5">
        <f t="shared" si="74"/>
        <v>41</v>
      </c>
      <c r="B94" s="15" t="s">
        <v>412</v>
      </c>
      <c r="C94" s="14">
        <f t="shared" si="86"/>
        <v>35.416666666666664</v>
      </c>
      <c r="D94" s="25">
        <f t="shared" si="87"/>
        <v>35.416666666666664</v>
      </c>
      <c r="E94" s="26">
        <f t="shared" si="101"/>
        <v>0</v>
      </c>
      <c r="F94" s="33">
        <v>1</v>
      </c>
      <c r="G94" s="34"/>
      <c r="I94" s="36"/>
      <c r="J94" s="14">
        <f t="shared" si="88"/>
        <v>109.09090909090909</v>
      </c>
      <c r="K94" s="14"/>
      <c r="L94" s="49"/>
      <c r="M94" s="36"/>
      <c r="N94" s="14">
        <f t="shared" si="89"/>
        <v>105.55555555555556</v>
      </c>
      <c r="O94" s="79"/>
      <c r="P94" s="50"/>
      <c r="Q94" s="36"/>
      <c r="R94" s="14">
        <f t="shared" si="90"/>
        <v>102.70270270270269</v>
      </c>
      <c r="S94" s="79">
        <f t="shared" si="91"/>
        <v>0</v>
      </c>
      <c r="T94" s="50"/>
      <c r="U94" s="36">
        <v>34</v>
      </c>
      <c r="V94" s="14">
        <f t="shared" si="92"/>
        <v>35.416666666666664</v>
      </c>
      <c r="W94" s="79">
        <f t="shared" si="93"/>
        <v>35.416666666666664</v>
      </c>
      <c r="Y94" s="36"/>
      <c r="Z94" s="14">
        <f t="shared" si="94"/>
        <v>113.33333333333334</v>
      </c>
      <c r="AA94" s="14"/>
      <c r="AB94" s="49"/>
      <c r="AC94" s="36"/>
      <c r="AD94" s="14">
        <f t="shared" si="95"/>
        <v>107.69230769230769</v>
      </c>
      <c r="AE94" s="14"/>
      <c r="AF94" s="49"/>
      <c r="AG94" s="36"/>
      <c r="AH94" s="14">
        <f t="shared" si="96"/>
        <v>106.25</v>
      </c>
      <c r="AI94" s="14"/>
      <c r="AJ94" s="49"/>
      <c r="AK94" s="36"/>
      <c r="AL94" s="14">
        <f t="shared" si="97"/>
        <v>123.42857142857143</v>
      </c>
      <c r="AM94" s="14"/>
      <c r="AN94" s="49"/>
      <c r="AO94" s="36"/>
      <c r="AP94" s="14">
        <f t="shared" si="98"/>
        <v>103.03030303030303</v>
      </c>
      <c r="AQ94" s="14"/>
      <c r="AS94" s="36"/>
      <c r="AT94" s="14">
        <f t="shared" si="99"/>
        <v>142.85714285714286</v>
      </c>
      <c r="AU94" s="14"/>
      <c r="AW94" s="36"/>
      <c r="AX94" s="14">
        <f t="shared" si="100"/>
        <v>104.76190476190476</v>
      </c>
      <c r="AY94" s="14"/>
    </row>
    <row r="95" spans="1:51" outlineLevel="1" x14ac:dyDescent="0.25">
      <c r="A95" s="5">
        <f t="shared" si="74"/>
        <v>42</v>
      </c>
      <c r="B95" s="15" t="s">
        <v>416</v>
      </c>
      <c r="C95" s="14">
        <f t="shared" si="86"/>
        <v>33.333333333333336</v>
      </c>
      <c r="D95" s="25">
        <f t="shared" si="87"/>
        <v>33.333333333333336</v>
      </c>
      <c r="E95" s="26">
        <f t="shared" si="101"/>
        <v>0</v>
      </c>
      <c r="F95" s="33">
        <v>1</v>
      </c>
      <c r="G95" s="34"/>
      <c r="I95" s="36"/>
      <c r="J95" s="14">
        <f t="shared" si="88"/>
        <v>109.09090909090909</v>
      </c>
      <c r="K95" s="14"/>
      <c r="L95" s="49"/>
      <c r="M95" s="36"/>
      <c r="N95" s="14">
        <f t="shared" si="89"/>
        <v>105.55555555555556</v>
      </c>
      <c r="O95" s="79"/>
      <c r="P95" s="50"/>
      <c r="Q95" s="36"/>
      <c r="R95" s="14">
        <f t="shared" si="90"/>
        <v>102.70270270270269</v>
      </c>
      <c r="S95" s="79">
        <f t="shared" si="91"/>
        <v>0</v>
      </c>
      <c r="T95" s="50"/>
      <c r="U95" s="36">
        <v>35</v>
      </c>
      <c r="V95" s="14">
        <f t="shared" si="92"/>
        <v>33.333333333333336</v>
      </c>
      <c r="W95" s="79">
        <f t="shared" si="93"/>
        <v>33.333333333333336</v>
      </c>
      <c r="Y95" s="36"/>
      <c r="Z95" s="14">
        <f t="shared" si="94"/>
        <v>113.33333333333334</v>
      </c>
      <c r="AA95" s="14"/>
      <c r="AB95" s="49"/>
      <c r="AC95" s="36"/>
      <c r="AD95" s="14">
        <f t="shared" si="95"/>
        <v>107.69230769230769</v>
      </c>
      <c r="AE95" s="14"/>
      <c r="AF95" s="49"/>
      <c r="AG95" s="36"/>
      <c r="AH95" s="14">
        <f t="shared" si="96"/>
        <v>106.25</v>
      </c>
      <c r="AI95" s="14"/>
      <c r="AJ95" s="49"/>
      <c r="AK95" s="36"/>
      <c r="AL95" s="14">
        <f t="shared" si="97"/>
        <v>123.42857142857143</v>
      </c>
      <c r="AM95" s="14"/>
      <c r="AN95" s="49"/>
      <c r="AO95" s="36"/>
      <c r="AP95" s="14">
        <f t="shared" si="98"/>
        <v>103.03030303030303</v>
      </c>
      <c r="AQ95" s="14"/>
      <c r="AS95" s="36"/>
      <c r="AT95" s="14">
        <f t="shared" si="99"/>
        <v>142.85714285714286</v>
      </c>
      <c r="AU95" s="14"/>
      <c r="AW95" s="36"/>
      <c r="AX95" s="14">
        <f t="shared" si="100"/>
        <v>104.76190476190476</v>
      </c>
      <c r="AY95" s="14"/>
    </row>
    <row r="96" spans="1:51" outlineLevel="1" x14ac:dyDescent="0.25">
      <c r="A96" s="5">
        <f t="shared" si="74"/>
        <v>42</v>
      </c>
      <c r="B96" s="15" t="s">
        <v>417</v>
      </c>
      <c r="C96" s="14">
        <f t="shared" si="86"/>
        <v>33.333333333333336</v>
      </c>
      <c r="D96" s="25">
        <f t="shared" si="87"/>
        <v>33.333333333333336</v>
      </c>
      <c r="E96" s="26">
        <f t="shared" si="101"/>
        <v>0</v>
      </c>
      <c r="F96" s="33">
        <v>1</v>
      </c>
      <c r="G96" s="34"/>
      <c r="I96" s="36"/>
      <c r="J96" s="14">
        <f t="shared" si="88"/>
        <v>109.09090909090909</v>
      </c>
      <c r="K96" s="14"/>
      <c r="L96" s="49"/>
      <c r="M96" s="36"/>
      <c r="N96" s="14">
        <f t="shared" si="89"/>
        <v>105.55555555555556</v>
      </c>
      <c r="O96" s="79"/>
      <c r="P96" s="50"/>
      <c r="Q96" s="36"/>
      <c r="R96" s="14">
        <f t="shared" si="90"/>
        <v>102.70270270270269</v>
      </c>
      <c r="S96" s="79">
        <f t="shared" si="91"/>
        <v>0</v>
      </c>
      <c r="T96" s="50"/>
      <c r="U96" s="36">
        <v>35</v>
      </c>
      <c r="V96" s="14">
        <f t="shared" si="92"/>
        <v>33.333333333333336</v>
      </c>
      <c r="W96" s="79">
        <f t="shared" si="93"/>
        <v>33.333333333333336</v>
      </c>
      <c r="Y96" s="36"/>
      <c r="Z96" s="14">
        <f t="shared" si="94"/>
        <v>113.33333333333334</v>
      </c>
      <c r="AA96" s="14"/>
      <c r="AB96" s="49"/>
      <c r="AC96" s="36"/>
      <c r="AD96" s="14">
        <f t="shared" si="95"/>
        <v>107.69230769230769</v>
      </c>
      <c r="AE96" s="14"/>
      <c r="AF96" s="49"/>
      <c r="AG96" s="36"/>
      <c r="AH96" s="14">
        <f t="shared" si="96"/>
        <v>106.25</v>
      </c>
      <c r="AI96" s="14"/>
      <c r="AJ96" s="49"/>
      <c r="AK96" s="36"/>
      <c r="AL96" s="14">
        <f t="shared" si="97"/>
        <v>123.42857142857143</v>
      </c>
      <c r="AM96" s="14"/>
      <c r="AN96" s="49"/>
      <c r="AO96" s="36"/>
      <c r="AP96" s="14">
        <f t="shared" si="98"/>
        <v>103.03030303030303</v>
      </c>
      <c r="AQ96" s="14"/>
      <c r="AS96" s="36"/>
      <c r="AT96" s="14">
        <f t="shared" si="99"/>
        <v>142.85714285714286</v>
      </c>
      <c r="AU96" s="14"/>
      <c r="AW96" s="36"/>
      <c r="AX96" s="14">
        <f t="shared" si="100"/>
        <v>104.76190476190476</v>
      </c>
      <c r="AY96" s="14"/>
    </row>
    <row r="97" spans="1:51" outlineLevel="1" x14ac:dyDescent="0.25">
      <c r="A97" s="5">
        <f t="shared" si="74"/>
        <v>43</v>
      </c>
      <c r="B97" s="15" t="s">
        <v>418</v>
      </c>
      <c r="C97" s="14">
        <f t="shared" si="86"/>
        <v>22.916666666666664</v>
      </c>
      <c r="D97" s="25">
        <f t="shared" si="87"/>
        <v>22.916666666666664</v>
      </c>
      <c r="E97" s="26">
        <f t="shared" si="101"/>
        <v>0</v>
      </c>
      <c r="F97" s="33">
        <v>1</v>
      </c>
      <c r="G97" s="34"/>
      <c r="I97" s="36"/>
      <c r="J97" s="14">
        <f t="shared" si="88"/>
        <v>109.09090909090909</v>
      </c>
      <c r="K97" s="14"/>
      <c r="L97" s="49"/>
      <c r="M97" s="36"/>
      <c r="N97" s="14">
        <f t="shared" si="89"/>
        <v>105.55555555555556</v>
      </c>
      <c r="O97" s="79"/>
      <c r="P97" s="50"/>
      <c r="Q97" s="36"/>
      <c r="R97" s="14">
        <f t="shared" si="90"/>
        <v>102.70270270270269</v>
      </c>
      <c r="S97" s="79">
        <f t="shared" si="91"/>
        <v>0</v>
      </c>
      <c r="T97" s="50"/>
      <c r="U97" s="36">
        <v>40</v>
      </c>
      <c r="V97" s="14">
        <f t="shared" si="92"/>
        <v>22.916666666666664</v>
      </c>
      <c r="W97" s="79">
        <f t="shared" si="93"/>
        <v>22.916666666666664</v>
      </c>
      <c r="Y97" s="36"/>
      <c r="Z97" s="14">
        <f t="shared" si="94"/>
        <v>113.33333333333334</v>
      </c>
      <c r="AA97" s="14"/>
      <c r="AB97" s="49"/>
      <c r="AC97" s="36"/>
      <c r="AD97" s="14">
        <f t="shared" si="95"/>
        <v>107.69230769230769</v>
      </c>
      <c r="AE97" s="14"/>
      <c r="AF97" s="49"/>
      <c r="AG97" s="36"/>
      <c r="AH97" s="14">
        <f t="shared" si="96"/>
        <v>106.25</v>
      </c>
      <c r="AI97" s="14"/>
      <c r="AJ97" s="49"/>
      <c r="AK97" s="36"/>
      <c r="AL97" s="14">
        <f t="shared" si="97"/>
        <v>123.42857142857143</v>
      </c>
      <c r="AM97" s="14"/>
      <c r="AN97" s="49"/>
      <c r="AO97" s="36"/>
      <c r="AP97" s="14">
        <f t="shared" si="98"/>
        <v>103.03030303030303</v>
      </c>
      <c r="AQ97" s="14"/>
      <c r="AS97" s="36"/>
      <c r="AT97" s="14">
        <f t="shared" si="99"/>
        <v>142.85714285714286</v>
      </c>
      <c r="AU97" s="14"/>
      <c r="AW97" s="36"/>
      <c r="AX97" s="14">
        <f t="shared" si="100"/>
        <v>104.76190476190476</v>
      </c>
      <c r="AY97" s="14"/>
    </row>
    <row r="98" spans="1:51" outlineLevel="1" x14ac:dyDescent="0.25">
      <c r="A98" s="5">
        <f t="shared" si="74"/>
        <v>43</v>
      </c>
      <c r="B98" s="15" t="s">
        <v>421</v>
      </c>
      <c r="C98" s="14">
        <f t="shared" si="86"/>
        <v>22.916666666666664</v>
      </c>
      <c r="D98" s="25">
        <f t="shared" si="87"/>
        <v>22.916666666666664</v>
      </c>
      <c r="E98" s="26">
        <f t="shared" si="101"/>
        <v>0</v>
      </c>
      <c r="F98" s="33">
        <v>1</v>
      </c>
      <c r="G98" s="34"/>
      <c r="I98" s="36"/>
      <c r="J98" s="14">
        <f t="shared" si="88"/>
        <v>109.09090909090909</v>
      </c>
      <c r="K98" s="14"/>
      <c r="L98" s="49"/>
      <c r="M98" s="36"/>
      <c r="N98" s="14">
        <f t="shared" si="89"/>
        <v>105.55555555555556</v>
      </c>
      <c r="O98" s="79"/>
      <c r="P98" s="50"/>
      <c r="Q98" s="36"/>
      <c r="R98" s="14">
        <f t="shared" si="90"/>
        <v>102.70270270270269</v>
      </c>
      <c r="S98" s="79">
        <f t="shared" si="91"/>
        <v>0</v>
      </c>
      <c r="T98" s="50"/>
      <c r="U98" s="36">
        <v>40</v>
      </c>
      <c r="V98" s="14">
        <f t="shared" si="92"/>
        <v>22.916666666666664</v>
      </c>
      <c r="W98" s="79">
        <f t="shared" si="93"/>
        <v>22.916666666666664</v>
      </c>
      <c r="Y98" s="36"/>
      <c r="Z98" s="14">
        <f t="shared" si="94"/>
        <v>113.33333333333334</v>
      </c>
      <c r="AA98" s="14"/>
      <c r="AB98" s="49"/>
      <c r="AC98" s="36"/>
      <c r="AD98" s="14">
        <f t="shared" si="95"/>
        <v>107.69230769230769</v>
      </c>
      <c r="AE98" s="14"/>
      <c r="AF98" s="49"/>
      <c r="AG98" s="36"/>
      <c r="AH98" s="14">
        <f t="shared" si="96"/>
        <v>106.25</v>
      </c>
      <c r="AI98" s="14"/>
      <c r="AJ98" s="49"/>
      <c r="AK98" s="36"/>
      <c r="AL98" s="14">
        <f t="shared" si="97"/>
        <v>123.42857142857143</v>
      </c>
      <c r="AM98" s="14"/>
      <c r="AN98" s="49"/>
      <c r="AO98" s="36"/>
      <c r="AP98" s="14">
        <f t="shared" si="98"/>
        <v>103.03030303030303</v>
      </c>
      <c r="AQ98" s="14"/>
      <c r="AS98" s="36"/>
      <c r="AT98" s="14">
        <f t="shared" si="99"/>
        <v>142.85714285714286</v>
      </c>
      <c r="AU98" s="14"/>
      <c r="AW98" s="36"/>
      <c r="AX98" s="14">
        <f t="shared" si="100"/>
        <v>104.76190476190476</v>
      </c>
      <c r="AY98" s="14"/>
    </row>
    <row r="99" spans="1:51" outlineLevel="1" x14ac:dyDescent="0.25">
      <c r="A99" s="5">
        <f t="shared" si="74"/>
        <v>44</v>
      </c>
      <c r="B99" s="15" t="s">
        <v>355</v>
      </c>
      <c r="C99" s="14">
        <f t="shared" si="86"/>
        <v>22.222222222222221</v>
      </c>
      <c r="D99" s="25">
        <f t="shared" si="87"/>
        <v>22.222222222222221</v>
      </c>
      <c r="E99" s="26">
        <f t="shared" si="101"/>
        <v>0</v>
      </c>
      <c r="F99" s="33">
        <v>1</v>
      </c>
      <c r="G99" s="34"/>
      <c r="I99" s="36"/>
      <c r="J99" s="14">
        <f t="shared" si="88"/>
        <v>109.09090909090909</v>
      </c>
      <c r="K99" s="14">
        <f>IF(I99=0,0,J99)</f>
        <v>0</v>
      </c>
      <c r="L99" s="49"/>
      <c r="M99" s="36">
        <v>45</v>
      </c>
      <c r="N99" s="14">
        <f t="shared" si="89"/>
        <v>22.222222222222221</v>
      </c>
      <c r="O99" s="79">
        <f>IF(M99=0,0,N99)</f>
        <v>22.222222222222221</v>
      </c>
      <c r="P99" s="50"/>
      <c r="Q99" s="36"/>
      <c r="R99" s="14">
        <f t="shared" si="90"/>
        <v>102.70270270270269</v>
      </c>
      <c r="S99" s="79">
        <f t="shared" si="91"/>
        <v>0</v>
      </c>
      <c r="T99" s="50"/>
      <c r="U99" s="36"/>
      <c r="V99" s="14">
        <f t="shared" si="92"/>
        <v>106.25</v>
      </c>
      <c r="W99" s="79">
        <f t="shared" si="93"/>
        <v>0</v>
      </c>
      <c r="Y99" s="36"/>
      <c r="Z99" s="14">
        <f t="shared" si="94"/>
        <v>113.33333333333334</v>
      </c>
      <c r="AA99" s="14">
        <f>IF(Y99=0,0,Z99)</f>
        <v>0</v>
      </c>
      <c r="AB99" s="49"/>
      <c r="AC99" s="36"/>
      <c r="AD99" s="14">
        <f t="shared" si="95"/>
        <v>107.69230769230769</v>
      </c>
      <c r="AE99" s="14">
        <f>IF(AC99=0,0,AD99)</f>
        <v>0</v>
      </c>
      <c r="AF99" s="49"/>
      <c r="AG99" s="36"/>
      <c r="AH99" s="14">
        <f t="shared" si="96"/>
        <v>106.25</v>
      </c>
      <c r="AI99" s="14">
        <f>IF(AG99=0,0,AH99)</f>
        <v>0</v>
      </c>
      <c r="AJ99" s="49"/>
      <c r="AK99" s="36"/>
      <c r="AL99" s="14">
        <f t="shared" si="97"/>
        <v>123.42857142857143</v>
      </c>
      <c r="AM99" s="14">
        <f>IF(AK99=0,0,AL99)</f>
        <v>0</v>
      </c>
      <c r="AN99" s="49"/>
      <c r="AO99" s="36"/>
      <c r="AP99" s="14">
        <f t="shared" si="98"/>
        <v>103.03030303030303</v>
      </c>
      <c r="AQ99" s="14">
        <f>IF(AO99=0,0,AP99)</f>
        <v>0</v>
      </c>
      <c r="AS99" s="36"/>
      <c r="AT99" s="14">
        <f t="shared" si="99"/>
        <v>142.85714285714286</v>
      </c>
      <c r="AU99" s="14">
        <f>IF(AS99=0,0,AT99)</f>
        <v>0</v>
      </c>
      <c r="AW99" s="36"/>
      <c r="AX99" s="14">
        <f t="shared" si="100"/>
        <v>104.76190476190476</v>
      </c>
      <c r="AY99" s="14">
        <f>IF(AW99=0,0,AX99)</f>
        <v>0</v>
      </c>
    </row>
    <row r="100" spans="1:51" outlineLevel="1" x14ac:dyDescent="0.25">
      <c r="A100" s="5">
        <f t="shared" si="74"/>
        <v>44</v>
      </c>
      <c r="B100" s="15" t="s">
        <v>356</v>
      </c>
      <c r="C100" s="14">
        <f t="shared" si="86"/>
        <v>22.222222222222221</v>
      </c>
      <c r="D100" s="25">
        <f t="shared" si="87"/>
        <v>22.222222222222221</v>
      </c>
      <c r="E100" s="26">
        <f t="shared" si="101"/>
        <v>0</v>
      </c>
      <c r="F100" s="33">
        <v>1</v>
      </c>
      <c r="G100" s="34"/>
      <c r="I100" s="36"/>
      <c r="J100" s="14">
        <f t="shared" si="88"/>
        <v>109.09090909090909</v>
      </c>
      <c r="K100" s="14">
        <f>IF(I100=0,0,J100)</f>
        <v>0</v>
      </c>
      <c r="L100" s="49"/>
      <c r="M100" s="36">
        <v>45</v>
      </c>
      <c r="N100" s="14">
        <f t="shared" si="89"/>
        <v>22.222222222222221</v>
      </c>
      <c r="O100" s="79">
        <f>IF(M100=0,0,N100)</f>
        <v>22.222222222222221</v>
      </c>
      <c r="P100" s="50"/>
      <c r="Q100" s="36"/>
      <c r="R100" s="14">
        <f t="shared" si="90"/>
        <v>102.70270270270269</v>
      </c>
      <c r="S100" s="79">
        <f t="shared" si="91"/>
        <v>0</v>
      </c>
      <c r="T100" s="50"/>
      <c r="U100" s="36"/>
      <c r="V100" s="14">
        <f t="shared" si="92"/>
        <v>106.25</v>
      </c>
      <c r="W100" s="79">
        <f t="shared" si="93"/>
        <v>0</v>
      </c>
      <c r="Y100" s="36"/>
      <c r="Z100" s="14">
        <f t="shared" si="94"/>
        <v>113.33333333333334</v>
      </c>
      <c r="AA100" s="14">
        <f>IF(Y100=0,0,Z100)</f>
        <v>0</v>
      </c>
      <c r="AB100" s="49"/>
      <c r="AC100" s="36"/>
      <c r="AD100" s="14">
        <f t="shared" si="95"/>
        <v>107.69230769230769</v>
      </c>
      <c r="AE100" s="14">
        <f>IF(AC100=0,0,AD100)</f>
        <v>0</v>
      </c>
      <c r="AF100" s="49"/>
      <c r="AG100" s="36"/>
      <c r="AH100" s="14">
        <f t="shared" si="96"/>
        <v>106.25</v>
      </c>
      <c r="AI100" s="14">
        <f>IF(AG100=0,0,AH100)</f>
        <v>0</v>
      </c>
      <c r="AJ100" s="49"/>
      <c r="AK100" s="36"/>
      <c r="AL100" s="14">
        <f t="shared" si="97"/>
        <v>123.42857142857143</v>
      </c>
      <c r="AM100" s="14">
        <f>IF(AK100=0,0,AL100)</f>
        <v>0</v>
      </c>
      <c r="AN100" s="49"/>
      <c r="AO100" s="36"/>
      <c r="AP100" s="14">
        <f t="shared" si="98"/>
        <v>103.03030303030303</v>
      </c>
      <c r="AQ100" s="14">
        <f>IF(AO100=0,0,AP100)</f>
        <v>0</v>
      </c>
      <c r="AS100" s="36"/>
      <c r="AT100" s="14">
        <f t="shared" si="99"/>
        <v>142.85714285714286</v>
      </c>
      <c r="AU100" s="14">
        <f>IF(AS100=0,0,AT100)</f>
        <v>0</v>
      </c>
      <c r="AW100" s="36"/>
      <c r="AX100" s="14">
        <f t="shared" si="100"/>
        <v>104.76190476190476</v>
      </c>
      <c r="AY100" s="14">
        <f>IF(AW100=0,0,AX100)</f>
        <v>0</v>
      </c>
    </row>
    <row r="101" spans="1:51" outlineLevel="1" x14ac:dyDescent="0.25">
      <c r="A101" s="5">
        <f t="shared" si="74"/>
        <v>45</v>
      </c>
      <c r="B101" s="15" t="s">
        <v>422</v>
      </c>
      <c r="C101" s="14">
        <f t="shared" si="86"/>
        <v>20.833333333333336</v>
      </c>
      <c r="D101" s="25">
        <f t="shared" si="87"/>
        <v>20.833333333333336</v>
      </c>
      <c r="E101" s="26">
        <f t="shared" si="101"/>
        <v>0</v>
      </c>
      <c r="F101" s="33">
        <v>1</v>
      </c>
      <c r="G101" s="34"/>
      <c r="I101" s="36"/>
      <c r="J101" s="14">
        <f t="shared" si="88"/>
        <v>109.09090909090909</v>
      </c>
      <c r="K101" s="14"/>
      <c r="L101" s="49"/>
      <c r="M101" s="36"/>
      <c r="N101" s="14">
        <f t="shared" si="89"/>
        <v>105.55555555555556</v>
      </c>
      <c r="O101" s="79"/>
      <c r="P101" s="50"/>
      <c r="Q101" s="36"/>
      <c r="R101" s="14">
        <f t="shared" si="90"/>
        <v>102.70270270270269</v>
      </c>
      <c r="S101" s="79">
        <f t="shared" si="91"/>
        <v>0</v>
      </c>
      <c r="T101" s="50"/>
      <c r="U101" s="36">
        <v>41</v>
      </c>
      <c r="V101" s="14">
        <f t="shared" si="92"/>
        <v>20.833333333333336</v>
      </c>
      <c r="W101" s="79">
        <f t="shared" si="93"/>
        <v>20.833333333333336</v>
      </c>
      <c r="Y101" s="36"/>
      <c r="Z101" s="14">
        <f t="shared" si="94"/>
        <v>113.33333333333334</v>
      </c>
      <c r="AA101" s="14"/>
      <c r="AB101" s="49"/>
      <c r="AC101" s="36"/>
      <c r="AD101" s="14">
        <f t="shared" si="95"/>
        <v>107.69230769230769</v>
      </c>
      <c r="AE101" s="14"/>
      <c r="AF101" s="49"/>
      <c r="AG101" s="36"/>
      <c r="AH101" s="14">
        <f t="shared" si="96"/>
        <v>106.25</v>
      </c>
      <c r="AI101" s="14"/>
      <c r="AJ101" s="49"/>
      <c r="AK101" s="36"/>
      <c r="AL101" s="14">
        <f t="shared" si="97"/>
        <v>123.42857142857143</v>
      </c>
      <c r="AM101" s="14"/>
      <c r="AN101" s="49"/>
      <c r="AO101" s="36"/>
      <c r="AP101" s="14">
        <f t="shared" si="98"/>
        <v>103.03030303030303</v>
      </c>
      <c r="AQ101" s="14"/>
      <c r="AS101" s="36"/>
      <c r="AT101" s="14">
        <f t="shared" si="99"/>
        <v>142.85714285714286</v>
      </c>
      <c r="AU101" s="14"/>
      <c r="AW101" s="36"/>
      <c r="AX101" s="14">
        <f t="shared" si="100"/>
        <v>104.76190476190476</v>
      </c>
      <c r="AY101" s="14"/>
    </row>
    <row r="102" spans="1:51" outlineLevel="1" x14ac:dyDescent="0.25">
      <c r="A102" s="5">
        <f t="shared" si="74"/>
        <v>46</v>
      </c>
      <c r="B102" s="15" t="s">
        <v>383</v>
      </c>
      <c r="C102" s="14">
        <f t="shared" si="86"/>
        <v>16.216216216216218</v>
      </c>
      <c r="D102" s="25">
        <f t="shared" si="87"/>
        <v>16.216216216216218</v>
      </c>
      <c r="E102" s="26">
        <f t="shared" si="101"/>
        <v>0</v>
      </c>
      <c r="F102" s="33">
        <v>1</v>
      </c>
      <c r="G102" s="34"/>
      <c r="I102" s="36"/>
      <c r="J102" s="14">
        <f t="shared" si="88"/>
        <v>109.09090909090909</v>
      </c>
      <c r="K102" s="14">
        <f>IF(I102=0,0,J102)</f>
        <v>0</v>
      </c>
      <c r="L102" s="49"/>
      <c r="M102" s="36"/>
      <c r="N102" s="14">
        <f t="shared" si="89"/>
        <v>105.55555555555556</v>
      </c>
      <c r="O102" s="79">
        <f>IF(M102=0,0,N102)</f>
        <v>0</v>
      </c>
      <c r="P102" s="50"/>
      <c r="Q102" s="36">
        <v>64</v>
      </c>
      <c r="R102" s="14">
        <f t="shared" si="90"/>
        <v>16.216216216216218</v>
      </c>
      <c r="S102" s="79">
        <f t="shared" si="91"/>
        <v>16.216216216216218</v>
      </c>
      <c r="T102" s="50"/>
      <c r="U102" s="36"/>
      <c r="V102" s="14">
        <f t="shared" si="92"/>
        <v>106.25</v>
      </c>
      <c r="W102" s="79">
        <f t="shared" si="93"/>
        <v>0</v>
      </c>
      <c r="Y102" s="36"/>
      <c r="Z102" s="14">
        <f t="shared" si="94"/>
        <v>113.33333333333334</v>
      </c>
      <c r="AA102" s="14">
        <f>IF(Y102=0,0,Z102)</f>
        <v>0</v>
      </c>
      <c r="AB102" s="49"/>
      <c r="AC102" s="36"/>
      <c r="AD102" s="14">
        <f t="shared" si="95"/>
        <v>107.69230769230769</v>
      </c>
      <c r="AE102" s="14">
        <f>IF(AC102=0,0,AD102)</f>
        <v>0</v>
      </c>
      <c r="AF102" s="49"/>
      <c r="AG102" s="36"/>
      <c r="AH102" s="14">
        <f t="shared" si="96"/>
        <v>106.25</v>
      </c>
      <c r="AI102" s="14">
        <f>IF(AG102=0,0,AH102)</f>
        <v>0</v>
      </c>
      <c r="AJ102" s="49"/>
      <c r="AK102" s="36"/>
      <c r="AL102" s="14">
        <f t="shared" si="97"/>
        <v>123.42857142857143</v>
      </c>
      <c r="AM102" s="14">
        <f>IF(AK102=0,0,AL102)</f>
        <v>0</v>
      </c>
      <c r="AN102" s="49"/>
      <c r="AO102" s="36"/>
      <c r="AP102" s="14">
        <f t="shared" si="98"/>
        <v>103.03030303030303</v>
      </c>
      <c r="AQ102" s="14">
        <f>IF(AO102=0,0,AP102)</f>
        <v>0</v>
      </c>
      <c r="AS102" s="36"/>
      <c r="AT102" s="14">
        <f t="shared" si="99"/>
        <v>142.85714285714286</v>
      </c>
      <c r="AU102" s="14">
        <f>IF(AS102=0,0,AT102)</f>
        <v>0</v>
      </c>
      <c r="AW102" s="36"/>
      <c r="AX102" s="14">
        <f t="shared" si="100"/>
        <v>104.76190476190476</v>
      </c>
      <c r="AY102" s="14">
        <f>IF(AW102=0,0,AX102)</f>
        <v>0</v>
      </c>
    </row>
    <row r="103" spans="1:51" outlineLevel="1" x14ac:dyDescent="0.25">
      <c r="A103" s="5">
        <f t="shared" si="74"/>
        <v>46</v>
      </c>
      <c r="B103" s="15" t="s">
        <v>384</v>
      </c>
      <c r="C103" s="14">
        <f t="shared" si="86"/>
        <v>16.216216216216218</v>
      </c>
      <c r="D103" s="25">
        <f t="shared" si="87"/>
        <v>16.216216216216218</v>
      </c>
      <c r="E103" s="26">
        <f t="shared" si="101"/>
        <v>0</v>
      </c>
      <c r="F103" s="33">
        <v>1</v>
      </c>
      <c r="G103" s="34"/>
      <c r="I103" s="36"/>
      <c r="J103" s="14">
        <f t="shared" si="88"/>
        <v>109.09090909090909</v>
      </c>
      <c r="K103" s="14">
        <f>IF(I103=0,0,J103)</f>
        <v>0</v>
      </c>
      <c r="L103" s="49"/>
      <c r="M103" s="36"/>
      <c r="N103" s="14">
        <f t="shared" si="89"/>
        <v>105.55555555555556</v>
      </c>
      <c r="O103" s="79">
        <f>IF(M103=0,0,N103)</f>
        <v>0</v>
      </c>
      <c r="P103" s="50"/>
      <c r="Q103" s="36">
        <v>64</v>
      </c>
      <c r="R103" s="14">
        <f t="shared" si="90"/>
        <v>16.216216216216218</v>
      </c>
      <c r="S103" s="79">
        <f t="shared" si="91"/>
        <v>16.216216216216218</v>
      </c>
      <c r="T103" s="50"/>
      <c r="U103" s="36"/>
      <c r="V103" s="14">
        <f t="shared" si="92"/>
        <v>106.25</v>
      </c>
      <c r="W103" s="79">
        <f t="shared" si="93"/>
        <v>0</v>
      </c>
      <c r="Y103" s="36"/>
      <c r="Z103" s="14">
        <f t="shared" si="94"/>
        <v>113.33333333333334</v>
      </c>
      <c r="AA103" s="14">
        <f>IF(Y103=0,0,Z103)</f>
        <v>0</v>
      </c>
      <c r="AB103" s="49"/>
      <c r="AC103" s="36"/>
      <c r="AD103" s="14">
        <f t="shared" si="95"/>
        <v>107.69230769230769</v>
      </c>
      <c r="AE103" s="14">
        <f>IF(AC103=0,0,AD103)</f>
        <v>0</v>
      </c>
      <c r="AF103" s="49"/>
      <c r="AG103" s="36"/>
      <c r="AH103" s="14">
        <f t="shared" si="96"/>
        <v>106.25</v>
      </c>
      <c r="AI103" s="14">
        <f>IF(AG103=0,0,AH103)</f>
        <v>0</v>
      </c>
      <c r="AJ103" s="49"/>
      <c r="AK103" s="36"/>
      <c r="AL103" s="14">
        <f t="shared" si="97"/>
        <v>123.42857142857143</v>
      </c>
      <c r="AM103" s="14">
        <f>IF(AK103=0,0,AL103)</f>
        <v>0</v>
      </c>
      <c r="AN103" s="49"/>
      <c r="AO103" s="36"/>
      <c r="AP103" s="14">
        <f t="shared" si="98"/>
        <v>103.03030303030303</v>
      </c>
      <c r="AQ103" s="14">
        <f>IF(AO103=0,0,AP103)</f>
        <v>0</v>
      </c>
      <c r="AS103" s="36"/>
      <c r="AT103" s="14">
        <f t="shared" si="99"/>
        <v>142.85714285714286</v>
      </c>
      <c r="AU103" s="14">
        <f>IF(AS103=0,0,AT103)</f>
        <v>0</v>
      </c>
      <c r="AW103" s="36"/>
      <c r="AX103" s="14">
        <f t="shared" si="100"/>
        <v>104.76190476190476</v>
      </c>
      <c r="AY103" s="14">
        <f>IF(AW103=0,0,AX103)</f>
        <v>0</v>
      </c>
    </row>
    <row r="104" spans="1:51" outlineLevel="1" x14ac:dyDescent="0.25">
      <c r="A104" s="5">
        <f t="shared" si="74"/>
        <v>47</v>
      </c>
      <c r="B104" s="15" t="s">
        <v>387</v>
      </c>
      <c r="C104" s="14">
        <f t="shared" si="86"/>
        <v>14.864864864864865</v>
      </c>
      <c r="D104" s="25">
        <f t="shared" si="87"/>
        <v>14.864864864864865</v>
      </c>
      <c r="E104" s="26">
        <f t="shared" si="101"/>
        <v>0</v>
      </c>
      <c r="F104" s="33">
        <v>1</v>
      </c>
      <c r="G104" s="34"/>
      <c r="I104" s="36"/>
      <c r="J104" s="14">
        <f t="shared" si="88"/>
        <v>109.09090909090909</v>
      </c>
      <c r="K104" s="14">
        <f>IF(I104=0,0,J104)</f>
        <v>0</v>
      </c>
      <c r="L104" s="49"/>
      <c r="M104" s="36"/>
      <c r="N104" s="14">
        <f t="shared" si="89"/>
        <v>105.55555555555556</v>
      </c>
      <c r="O104" s="79">
        <f>IF(M104=0,0,N104)</f>
        <v>0</v>
      </c>
      <c r="P104" s="50"/>
      <c r="Q104" s="36">
        <v>65</v>
      </c>
      <c r="R104" s="14">
        <f t="shared" si="90"/>
        <v>14.864864864864865</v>
      </c>
      <c r="S104" s="79">
        <f t="shared" si="91"/>
        <v>14.864864864864865</v>
      </c>
      <c r="T104" s="50"/>
      <c r="U104" s="36"/>
      <c r="V104" s="14">
        <f t="shared" si="92"/>
        <v>106.25</v>
      </c>
      <c r="W104" s="79">
        <f t="shared" si="93"/>
        <v>0</v>
      </c>
      <c r="Y104" s="36"/>
      <c r="Z104" s="14">
        <f t="shared" si="94"/>
        <v>113.33333333333334</v>
      </c>
      <c r="AA104" s="14">
        <f>IF(Y104=0,0,Z104)</f>
        <v>0</v>
      </c>
      <c r="AB104" s="49"/>
      <c r="AC104" s="36"/>
      <c r="AD104" s="14">
        <f t="shared" si="95"/>
        <v>107.69230769230769</v>
      </c>
      <c r="AE104" s="14">
        <f>IF(AC104=0,0,AD104)</f>
        <v>0</v>
      </c>
      <c r="AF104" s="49"/>
      <c r="AG104" s="36"/>
      <c r="AH104" s="14">
        <f t="shared" si="96"/>
        <v>106.25</v>
      </c>
      <c r="AI104" s="14">
        <f>IF(AG104=0,0,AH104)</f>
        <v>0</v>
      </c>
      <c r="AJ104" s="49"/>
      <c r="AK104" s="36"/>
      <c r="AL104" s="14">
        <f t="shared" si="97"/>
        <v>123.42857142857143</v>
      </c>
      <c r="AM104" s="14">
        <f>IF(AK104=0,0,AL104)</f>
        <v>0</v>
      </c>
      <c r="AN104" s="49"/>
      <c r="AO104" s="36"/>
      <c r="AP104" s="14">
        <f t="shared" si="98"/>
        <v>103.03030303030303</v>
      </c>
      <c r="AQ104" s="14">
        <f>IF(AO104=0,0,AP104)</f>
        <v>0</v>
      </c>
      <c r="AS104" s="36"/>
      <c r="AT104" s="14">
        <f t="shared" si="99"/>
        <v>142.85714285714286</v>
      </c>
      <c r="AU104" s="14">
        <f>IF(AS104=0,0,AT104)</f>
        <v>0</v>
      </c>
      <c r="AW104" s="36"/>
      <c r="AX104" s="14">
        <f t="shared" si="100"/>
        <v>104.76190476190476</v>
      </c>
      <c r="AY104" s="14">
        <f>IF(AW104=0,0,AX104)</f>
        <v>0</v>
      </c>
    </row>
    <row r="105" spans="1:51" outlineLevel="1" x14ac:dyDescent="0.25">
      <c r="A105" s="5">
        <f t="shared" si="74"/>
        <v>47</v>
      </c>
      <c r="B105" s="15" t="s">
        <v>388</v>
      </c>
      <c r="C105" s="14">
        <f t="shared" si="86"/>
        <v>14.864864864864865</v>
      </c>
      <c r="D105" s="25">
        <f t="shared" si="87"/>
        <v>14.864864864864865</v>
      </c>
      <c r="E105" s="26">
        <f t="shared" si="101"/>
        <v>0</v>
      </c>
      <c r="F105" s="33">
        <v>1</v>
      </c>
      <c r="G105" s="34"/>
      <c r="I105" s="36"/>
      <c r="J105" s="14">
        <f t="shared" si="88"/>
        <v>109.09090909090909</v>
      </c>
      <c r="K105" s="14">
        <f>IF(I105=0,0,J105)</f>
        <v>0</v>
      </c>
      <c r="L105" s="49"/>
      <c r="M105" s="36"/>
      <c r="N105" s="14">
        <f t="shared" si="89"/>
        <v>105.55555555555556</v>
      </c>
      <c r="O105" s="79">
        <f>IF(M105=0,0,N105)</f>
        <v>0</v>
      </c>
      <c r="P105" s="50"/>
      <c r="Q105" s="36">
        <v>65</v>
      </c>
      <c r="R105" s="14">
        <f t="shared" si="90"/>
        <v>14.864864864864865</v>
      </c>
      <c r="S105" s="79">
        <f t="shared" si="91"/>
        <v>14.864864864864865</v>
      </c>
      <c r="T105" s="50"/>
      <c r="U105" s="36"/>
      <c r="V105" s="14">
        <f t="shared" si="92"/>
        <v>106.25</v>
      </c>
      <c r="W105" s="79">
        <f t="shared" si="93"/>
        <v>0</v>
      </c>
      <c r="Y105" s="36"/>
      <c r="Z105" s="14">
        <f t="shared" si="94"/>
        <v>113.33333333333334</v>
      </c>
      <c r="AA105" s="14">
        <f>IF(Y105=0,0,Z105)</f>
        <v>0</v>
      </c>
      <c r="AB105" s="49"/>
      <c r="AC105" s="36"/>
      <c r="AD105" s="14">
        <f t="shared" si="95"/>
        <v>107.69230769230769</v>
      </c>
      <c r="AE105" s="14">
        <f>IF(AC105=0,0,AD105)</f>
        <v>0</v>
      </c>
      <c r="AF105" s="49"/>
      <c r="AG105" s="36"/>
      <c r="AH105" s="14">
        <f t="shared" si="96"/>
        <v>106.25</v>
      </c>
      <c r="AI105" s="14">
        <f>IF(AG105=0,0,AH105)</f>
        <v>0</v>
      </c>
      <c r="AJ105" s="49"/>
      <c r="AK105" s="36"/>
      <c r="AL105" s="14">
        <f t="shared" si="97"/>
        <v>123.42857142857143</v>
      </c>
      <c r="AM105" s="14">
        <f>IF(AK105=0,0,AL105)</f>
        <v>0</v>
      </c>
      <c r="AN105" s="49"/>
      <c r="AO105" s="36"/>
      <c r="AP105" s="14">
        <f t="shared" si="98"/>
        <v>103.03030303030303</v>
      </c>
      <c r="AQ105" s="14">
        <f>IF(AO105=0,0,AP105)</f>
        <v>0</v>
      </c>
      <c r="AS105" s="36"/>
      <c r="AT105" s="14">
        <f t="shared" si="99"/>
        <v>142.85714285714286</v>
      </c>
      <c r="AU105" s="14">
        <f>IF(AS105=0,0,AT105)</f>
        <v>0</v>
      </c>
      <c r="AW105" s="36"/>
      <c r="AX105" s="14">
        <f t="shared" si="100"/>
        <v>104.76190476190476</v>
      </c>
      <c r="AY105" s="14">
        <f>IF(AW105=0,0,AX105)</f>
        <v>0</v>
      </c>
    </row>
    <row r="106" spans="1:51" outlineLevel="1" x14ac:dyDescent="0.25">
      <c r="A106" s="5">
        <f t="shared" si="74"/>
        <v>48</v>
      </c>
      <c r="B106" s="15" t="s">
        <v>390</v>
      </c>
      <c r="C106" s="14">
        <f t="shared" si="86"/>
        <v>10.810810810810811</v>
      </c>
      <c r="D106" s="25">
        <f t="shared" si="87"/>
        <v>10.810810810810811</v>
      </c>
      <c r="E106" s="26">
        <f t="shared" si="101"/>
        <v>0</v>
      </c>
      <c r="F106" s="33">
        <v>1</v>
      </c>
      <c r="G106" s="34"/>
      <c r="I106" s="36"/>
      <c r="J106" s="14">
        <f t="shared" si="88"/>
        <v>109.09090909090909</v>
      </c>
      <c r="K106" s="14">
        <f>IF(I106=0,0,J106)</f>
        <v>0</v>
      </c>
      <c r="L106" s="49"/>
      <c r="M106" s="36"/>
      <c r="N106" s="14">
        <f t="shared" si="89"/>
        <v>105.55555555555556</v>
      </c>
      <c r="O106" s="79">
        <f>IF(M106=0,0,N106)</f>
        <v>0</v>
      </c>
      <c r="P106" s="50"/>
      <c r="Q106" s="36">
        <v>68</v>
      </c>
      <c r="R106" s="14">
        <f t="shared" si="90"/>
        <v>10.810810810810811</v>
      </c>
      <c r="S106" s="79">
        <f t="shared" si="91"/>
        <v>10.810810810810811</v>
      </c>
      <c r="T106" s="50"/>
      <c r="U106" s="36"/>
      <c r="V106" s="14">
        <f t="shared" si="92"/>
        <v>106.25</v>
      </c>
      <c r="W106" s="79">
        <f t="shared" si="93"/>
        <v>0</v>
      </c>
      <c r="Y106" s="36"/>
      <c r="Z106" s="14">
        <f t="shared" si="94"/>
        <v>113.33333333333334</v>
      </c>
      <c r="AA106" s="14">
        <f>IF(Y106=0,0,Z106)</f>
        <v>0</v>
      </c>
      <c r="AB106" s="49"/>
      <c r="AC106" s="36"/>
      <c r="AD106" s="14">
        <f t="shared" si="95"/>
        <v>107.69230769230769</v>
      </c>
      <c r="AE106" s="14">
        <f>IF(AC106=0,0,AD106)</f>
        <v>0</v>
      </c>
      <c r="AF106" s="49"/>
      <c r="AG106" s="36"/>
      <c r="AH106" s="14">
        <f t="shared" si="96"/>
        <v>106.25</v>
      </c>
      <c r="AI106" s="14">
        <f>IF(AG106=0,0,AH106)</f>
        <v>0</v>
      </c>
      <c r="AJ106" s="49"/>
      <c r="AK106" s="36"/>
      <c r="AL106" s="14">
        <f t="shared" si="97"/>
        <v>123.42857142857143</v>
      </c>
      <c r="AM106" s="14">
        <f>IF(AK106=0,0,AL106)</f>
        <v>0</v>
      </c>
      <c r="AN106" s="49"/>
      <c r="AO106" s="36"/>
      <c r="AP106" s="14">
        <f t="shared" si="98"/>
        <v>103.03030303030303</v>
      </c>
      <c r="AQ106" s="14">
        <f>IF(AO106=0,0,AP106)</f>
        <v>0</v>
      </c>
      <c r="AS106" s="36"/>
      <c r="AT106" s="14">
        <f t="shared" si="99"/>
        <v>142.85714285714286</v>
      </c>
      <c r="AU106" s="14">
        <f>IF(AS106=0,0,AT106)</f>
        <v>0</v>
      </c>
      <c r="AW106" s="36"/>
      <c r="AX106" s="14">
        <f t="shared" si="100"/>
        <v>104.76190476190476</v>
      </c>
      <c r="AY106" s="14">
        <f>IF(AW106=0,0,AX106)</f>
        <v>0</v>
      </c>
    </row>
    <row r="107" spans="1:51" outlineLevel="1" x14ac:dyDescent="0.25">
      <c r="A107" s="5">
        <f t="shared" si="74"/>
        <v>49</v>
      </c>
      <c r="B107" s="15" t="s">
        <v>424</v>
      </c>
      <c r="C107" s="14">
        <f t="shared" si="86"/>
        <v>10.416666666666663</v>
      </c>
      <c r="D107" s="25">
        <f t="shared" si="87"/>
        <v>10.416666666666663</v>
      </c>
      <c r="E107" s="26">
        <f t="shared" si="101"/>
        <v>0</v>
      </c>
      <c r="F107" s="33">
        <v>1</v>
      </c>
      <c r="G107" s="34"/>
      <c r="I107" s="36"/>
      <c r="J107" s="14">
        <f t="shared" si="88"/>
        <v>109.09090909090909</v>
      </c>
      <c r="K107" s="14"/>
      <c r="L107" s="49"/>
      <c r="M107" s="36"/>
      <c r="N107" s="14">
        <f t="shared" si="89"/>
        <v>105.55555555555556</v>
      </c>
      <c r="O107" s="79"/>
      <c r="P107" s="50"/>
      <c r="Q107" s="36"/>
      <c r="R107" s="14">
        <f t="shared" si="90"/>
        <v>102.70270270270269</v>
      </c>
      <c r="S107" s="79">
        <f t="shared" si="91"/>
        <v>0</v>
      </c>
      <c r="T107" s="50"/>
      <c r="U107" s="36">
        <v>46</v>
      </c>
      <c r="V107" s="14">
        <f t="shared" si="92"/>
        <v>10.416666666666663</v>
      </c>
      <c r="W107" s="79">
        <f t="shared" si="93"/>
        <v>10.416666666666663</v>
      </c>
      <c r="Y107" s="36"/>
      <c r="Z107" s="14">
        <f t="shared" si="94"/>
        <v>113.33333333333334</v>
      </c>
      <c r="AA107" s="14"/>
      <c r="AB107" s="49"/>
      <c r="AC107" s="36"/>
      <c r="AD107" s="14">
        <f t="shared" si="95"/>
        <v>107.69230769230769</v>
      </c>
      <c r="AE107" s="14"/>
      <c r="AF107" s="49"/>
      <c r="AG107" s="36"/>
      <c r="AH107" s="14">
        <f t="shared" si="96"/>
        <v>106.25</v>
      </c>
      <c r="AI107" s="14"/>
      <c r="AJ107" s="49"/>
      <c r="AK107" s="36"/>
      <c r="AL107" s="14">
        <f t="shared" si="97"/>
        <v>123.42857142857143</v>
      </c>
      <c r="AM107" s="14"/>
      <c r="AN107" s="49"/>
      <c r="AO107" s="36"/>
      <c r="AP107" s="14">
        <f t="shared" si="98"/>
        <v>103.03030303030303</v>
      </c>
      <c r="AQ107" s="14"/>
      <c r="AS107" s="36"/>
      <c r="AT107" s="14">
        <f t="shared" si="99"/>
        <v>142.85714285714286</v>
      </c>
      <c r="AU107" s="14"/>
      <c r="AW107" s="36"/>
      <c r="AX107" s="14">
        <f t="shared" si="100"/>
        <v>104.76190476190476</v>
      </c>
      <c r="AY107" s="14"/>
    </row>
    <row r="108" spans="1:51" outlineLevel="1" x14ac:dyDescent="0.25">
      <c r="A108" s="5">
        <f t="shared" si="74"/>
        <v>50</v>
      </c>
      <c r="B108" s="15" t="s">
        <v>394</v>
      </c>
      <c r="C108" s="14">
        <f t="shared" ref="C108:C110" si="102">D108+E108</f>
        <v>2.7027027027027026</v>
      </c>
      <c r="D108" s="25">
        <f t="shared" si="87"/>
        <v>2.7027027027027026</v>
      </c>
      <c r="E108" s="26">
        <f t="shared" si="101"/>
        <v>0</v>
      </c>
      <c r="F108" s="33">
        <v>1</v>
      </c>
      <c r="G108" s="34"/>
      <c r="I108" s="36"/>
      <c r="J108" s="14">
        <f t="shared" ref="J108:J110" si="103">((K$3+1)-I108/K$6)*(100/K$3)*(K$7)</f>
        <v>109.09090909090909</v>
      </c>
      <c r="K108" s="14">
        <f>IF(I108=0,0,J108)</f>
        <v>0</v>
      </c>
      <c r="L108" s="49"/>
      <c r="M108" s="36"/>
      <c r="N108" s="14">
        <f t="shared" ref="N108:N110" si="104">((O$3+1)-M108/O$6)*(100/O$3)*(O$7)</f>
        <v>105.55555555555556</v>
      </c>
      <c r="O108" s="79">
        <f>IF(M108=0,0,N108)</f>
        <v>0</v>
      </c>
      <c r="P108" s="50"/>
      <c r="Q108" s="36">
        <v>74</v>
      </c>
      <c r="R108" s="14">
        <f t="shared" ref="R108:R110" si="105">((S$3+1)-Q108/S$6)*(100/S$3)*(S$7)</f>
        <v>2.7027027027027026</v>
      </c>
      <c r="S108" s="79">
        <f t="shared" ref="S108:S110" si="106">IF(Q108=0,0,R108)</f>
        <v>2.7027027027027026</v>
      </c>
      <c r="T108" s="50"/>
      <c r="U108" s="36"/>
      <c r="V108" s="14">
        <f t="shared" ref="V108:V110" si="107">((W$3+1)-U108/W$6)*(100/W$3)*(W$7)</f>
        <v>106.25</v>
      </c>
      <c r="W108" s="79">
        <f t="shared" ref="W108:W110" si="108">IF(U108=0,0,V108)</f>
        <v>0</v>
      </c>
      <c r="Y108" s="36"/>
      <c r="Z108" s="14">
        <f t="shared" ref="Z108:Z110" si="109">((AA$3+1)-Y108/AA$6)*(100/AA$3)*(AA$7)</f>
        <v>113.33333333333334</v>
      </c>
      <c r="AA108" s="14">
        <f>IF(Y108=0,0,Z108)</f>
        <v>0</v>
      </c>
      <c r="AB108" s="49"/>
      <c r="AC108" s="36"/>
      <c r="AD108" s="14">
        <f t="shared" ref="AD108:AD110" si="110">((AE$3+1)-AC108/AE$6)*(100/AE$3)*(AE$7)</f>
        <v>107.69230769230769</v>
      </c>
      <c r="AE108" s="14">
        <f>IF(AC108=0,0,AD108)</f>
        <v>0</v>
      </c>
      <c r="AF108" s="49"/>
      <c r="AG108" s="36"/>
      <c r="AH108" s="14">
        <f t="shared" ref="AH108:AH110" si="111">((AI$3+1)-AG108/AI$6)*(100/AI$3)*(AI$7)</f>
        <v>106.25</v>
      </c>
      <c r="AI108" s="14">
        <f>IF(AG108=0,0,AH108)</f>
        <v>0</v>
      </c>
      <c r="AJ108" s="49"/>
      <c r="AK108" s="36"/>
      <c r="AL108" s="14">
        <f t="shared" ref="AL108:AL110" si="112">((AM$3+1)-AK108/AM$6)*(100/AM$3)*(AM$7)</f>
        <v>123.42857142857143</v>
      </c>
      <c r="AM108" s="14">
        <f>IF(AK108=0,0,AL108)</f>
        <v>0</v>
      </c>
      <c r="AN108" s="49"/>
      <c r="AO108" s="36"/>
      <c r="AP108" s="14">
        <f t="shared" ref="AP108:AP110" si="113">((AQ$3+1)-AO108/AQ$6)*(100/AQ$3)*(AQ$7)</f>
        <v>103.03030303030303</v>
      </c>
      <c r="AQ108" s="14">
        <f>IF(AO108=0,0,AP108)</f>
        <v>0</v>
      </c>
      <c r="AS108" s="36"/>
      <c r="AT108" s="14">
        <f t="shared" ref="AT108:AT110" si="114">((AU$3+1)-AS108/AU$6)*(100/AU$3)*(AU$7)</f>
        <v>142.85714285714286</v>
      </c>
      <c r="AU108" s="14">
        <f>IF(AS108=0,0,AT108)</f>
        <v>0</v>
      </c>
      <c r="AW108" s="36"/>
      <c r="AX108" s="14">
        <f t="shared" ref="AX108:AX110" si="115">((AY$3+1)-AW108/AY$6)*(100/AY$3)*(AY$7)</f>
        <v>104.76190476190476</v>
      </c>
      <c r="AY108" s="14">
        <f>IF(AW108=0,0,AX108)</f>
        <v>0</v>
      </c>
    </row>
    <row r="109" spans="1:51" outlineLevel="1" x14ac:dyDescent="0.25">
      <c r="A109" s="5">
        <f t="shared" si="74"/>
        <v>50</v>
      </c>
      <c r="B109" s="15" t="s">
        <v>395</v>
      </c>
      <c r="C109" s="14">
        <f t="shared" si="102"/>
        <v>2.7027027027027026</v>
      </c>
      <c r="D109" s="25">
        <f t="shared" si="87"/>
        <v>2.7027027027027026</v>
      </c>
      <c r="E109" s="26">
        <f t="shared" si="101"/>
        <v>0</v>
      </c>
      <c r="F109" s="33">
        <v>1</v>
      </c>
      <c r="G109" s="34"/>
      <c r="I109" s="36"/>
      <c r="J109" s="14">
        <f t="shared" si="103"/>
        <v>109.09090909090909</v>
      </c>
      <c r="K109" s="14">
        <f>IF(I109=0,0,J109)</f>
        <v>0</v>
      </c>
      <c r="L109" s="49"/>
      <c r="M109" s="36"/>
      <c r="N109" s="14">
        <f t="shared" si="104"/>
        <v>105.55555555555556</v>
      </c>
      <c r="O109" s="79">
        <f>IF(M109=0,0,N109)</f>
        <v>0</v>
      </c>
      <c r="P109" s="50"/>
      <c r="Q109" s="36">
        <v>74</v>
      </c>
      <c r="R109" s="14">
        <f t="shared" si="105"/>
        <v>2.7027027027027026</v>
      </c>
      <c r="S109" s="79">
        <f t="shared" si="106"/>
        <v>2.7027027027027026</v>
      </c>
      <c r="T109" s="50"/>
      <c r="U109" s="36"/>
      <c r="V109" s="14">
        <f t="shared" si="107"/>
        <v>106.25</v>
      </c>
      <c r="W109" s="79">
        <f t="shared" si="108"/>
        <v>0</v>
      </c>
      <c r="Y109" s="36"/>
      <c r="Z109" s="14">
        <f t="shared" si="109"/>
        <v>113.33333333333334</v>
      </c>
      <c r="AA109" s="14">
        <f>IF(Y109=0,0,Z109)</f>
        <v>0</v>
      </c>
      <c r="AB109" s="49"/>
      <c r="AC109" s="36"/>
      <c r="AD109" s="14">
        <f t="shared" si="110"/>
        <v>107.69230769230769</v>
      </c>
      <c r="AE109" s="14">
        <f>IF(AC109=0,0,AD109)</f>
        <v>0</v>
      </c>
      <c r="AF109" s="49"/>
      <c r="AG109" s="36"/>
      <c r="AH109" s="14">
        <f t="shared" si="111"/>
        <v>106.25</v>
      </c>
      <c r="AI109" s="14">
        <f>IF(AG109=0,0,AH109)</f>
        <v>0</v>
      </c>
      <c r="AJ109" s="49"/>
      <c r="AK109" s="36"/>
      <c r="AL109" s="14">
        <f t="shared" si="112"/>
        <v>123.42857142857143</v>
      </c>
      <c r="AM109" s="14">
        <f>IF(AK109=0,0,AL109)</f>
        <v>0</v>
      </c>
      <c r="AN109" s="49"/>
      <c r="AO109" s="36"/>
      <c r="AP109" s="14">
        <f t="shared" si="113"/>
        <v>103.03030303030303</v>
      </c>
      <c r="AQ109" s="14">
        <f>IF(AO109=0,0,AP109)</f>
        <v>0</v>
      </c>
      <c r="AS109" s="36"/>
      <c r="AT109" s="14">
        <f t="shared" si="114"/>
        <v>142.85714285714286</v>
      </c>
      <c r="AU109" s="14">
        <f>IF(AS109=0,0,AT109)</f>
        <v>0</v>
      </c>
      <c r="AW109" s="36"/>
      <c r="AX109" s="14">
        <f t="shared" si="115"/>
        <v>104.76190476190476</v>
      </c>
      <c r="AY109" s="14">
        <f>IF(AW109=0,0,AX109)</f>
        <v>0</v>
      </c>
    </row>
    <row r="110" spans="1:51" outlineLevel="1" x14ac:dyDescent="0.25">
      <c r="A110" s="5">
        <f t="shared" ref="A110" si="116">IF(C110=C109,A109,A109+1)</f>
        <v>51</v>
      </c>
      <c r="B110" s="15" t="s">
        <v>362</v>
      </c>
      <c r="C110" s="14">
        <f t="shared" si="102"/>
        <v>1.8518518518518452</v>
      </c>
      <c r="D110" s="25">
        <f t="shared" si="87"/>
        <v>1.8518518518518452</v>
      </c>
      <c r="E110" s="26">
        <f t="shared" si="101"/>
        <v>0</v>
      </c>
      <c r="F110" s="33">
        <v>1</v>
      </c>
      <c r="G110" s="34"/>
      <c r="I110" s="36"/>
      <c r="J110" s="14">
        <f t="shared" si="103"/>
        <v>109.09090909090909</v>
      </c>
      <c r="K110" s="14">
        <f>IF(I110=0,0,J110)</f>
        <v>0</v>
      </c>
      <c r="L110" s="49"/>
      <c r="M110" s="36">
        <v>56</v>
      </c>
      <c r="N110" s="14">
        <f t="shared" si="104"/>
        <v>1.8518518518518452</v>
      </c>
      <c r="O110" s="79">
        <f>IF(M110=0,0,N110)</f>
        <v>1.8518518518518452</v>
      </c>
      <c r="P110" s="50"/>
      <c r="Q110" s="36"/>
      <c r="R110" s="14">
        <f t="shared" si="105"/>
        <v>102.70270270270269</v>
      </c>
      <c r="S110" s="79">
        <f t="shared" si="106"/>
        <v>0</v>
      </c>
      <c r="T110" s="50"/>
      <c r="U110" s="36"/>
      <c r="V110" s="14">
        <f t="shared" si="107"/>
        <v>106.25</v>
      </c>
      <c r="W110" s="79">
        <f t="shared" si="108"/>
        <v>0</v>
      </c>
      <c r="Y110" s="36"/>
      <c r="Z110" s="14">
        <f t="shared" si="109"/>
        <v>113.33333333333334</v>
      </c>
      <c r="AA110" s="14">
        <f>IF(Y110=0,0,Z110)</f>
        <v>0</v>
      </c>
      <c r="AB110" s="49"/>
      <c r="AC110" s="36"/>
      <c r="AD110" s="14">
        <f t="shared" si="110"/>
        <v>107.69230769230769</v>
      </c>
      <c r="AE110" s="14">
        <f>IF(AC110=0,0,AD110)</f>
        <v>0</v>
      </c>
      <c r="AF110" s="49"/>
      <c r="AG110" s="36"/>
      <c r="AH110" s="14">
        <f t="shared" si="111"/>
        <v>106.25</v>
      </c>
      <c r="AI110" s="14">
        <f>IF(AG110=0,0,AH110)</f>
        <v>0</v>
      </c>
      <c r="AJ110" s="49"/>
      <c r="AK110" s="36"/>
      <c r="AL110" s="14">
        <f t="shared" si="112"/>
        <v>123.42857142857143</v>
      </c>
      <c r="AM110" s="14">
        <f>IF(AK110=0,0,AL110)</f>
        <v>0</v>
      </c>
      <c r="AN110" s="49"/>
      <c r="AO110" s="36"/>
      <c r="AP110" s="14">
        <f t="shared" si="113"/>
        <v>103.03030303030303</v>
      </c>
      <c r="AQ110" s="14">
        <f>IF(AO110=0,0,AP110)</f>
        <v>0</v>
      </c>
      <c r="AS110" s="36"/>
      <c r="AT110" s="14">
        <f t="shared" si="114"/>
        <v>142.85714285714286</v>
      </c>
      <c r="AU110" s="14">
        <f>IF(AS110=0,0,AT110)</f>
        <v>0</v>
      </c>
      <c r="AW110" s="36"/>
      <c r="AX110" s="14">
        <f t="shared" si="115"/>
        <v>104.76190476190476</v>
      </c>
      <c r="AY110" s="14">
        <f>IF(AW110=0,0,AX110)</f>
        <v>0</v>
      </c>
    </row>
    <row r="111" spans="1:51" outlineLevel="1" x14ac:dyDescent="0.25">
      <c r="A111" s="5"/>
      <c r="B111" s="15"/>
      <c r="C111" s="14">
        <f t="shared" ref="C111" si="117">D111+E111</f>
        <v>0</v>
      </c>
      <c r="D111" s="25">
        <f t="shared" ref="D111" si="118">K111+O111+S111+W111</f>
        <v>0</v>
      </c>
      <c r="E111" s="26">
        <f t="shared" ref="E111" si="119">AA111+AE111+AI111+AM111+AQ111</f>
        <v>0</v>
      </c>
      <c r="F111" s="33"/>
      <c r="G111" s="34"/>
      <c r="I111" s="36">
        <v>0</v>
      </c>
      <c r="J111" s="14">
        <f t="shared" ref="J111" si="120">((K$3+1)-I111/K$6)*(100/K$3)*(K$7)</f>
        <v>109.09090909090909</v>
      </c>
      <c r="K111" s="14">
        <f t="shared" ref="K111" si="121">IF(I111=0,0,J111)</f>
        <v>0</v>
      </c>
      <c r="L111" s="49"/>
      <c r="M111" s="36"/>
      <c r="N111" s="14">
        <f t="shared" ref="N111" si="122">((O$3+1)-M111/O$6)*(100/O$3)*(O$7)</f>
        <v>105.55555555555556</v>
      </c>
      <c r="O111" s="79">
        <f t="shared" ref="O111" si="123">IF(M111=0,0,N111)</f>
        <v>0</v>
      </c>
      <c r="P111" s="50"/>
      <c r="Q111" s="36"/>
      <c r="R111" s="14">
        <f t="shared" ref="R111" si="124">((S$3+1)-Q111/S$6)*(100/S$3)*(S$7)</f>
        <v>102.70270270270269</v>
      </c>
      <c r="S111" s="79">
        <f t="shared" ref="S111" si="125">IF(Q111=0,0,R111)</f>
        <v>0</v>
      </c>
      <c r="T111" s="50"/>
      <c r="U111" s="36"/>
      <c r="V111" s="14">
        <f t="shared" ref="V111" si="126">((W$3+1)-U111/W$6)*(100/W$3)*(W$7)</f>
        <v>106.25</v>
      </c>
      <c r="W111" s="79">
        <f t="shared" ref="W111" si="127">IF(U111=0,0,V111)</f>
        <v>0</v>
      </c>
      <c r="Y111" s="36"/>
      <c r="Z111" s="14">
        <f t="shared" ref="Z111" si="128">((AA$3+1)-Y111/AA$6)*(100/AA$3)*(AA$7)</f>
        <v>113.33333333333334</v>
      </c>
      <c r="AA111" s="14">
        <f t="shared" ref="AA111" si="129">IF(Y111=0,0,Z111)</f>
        <v>0</v>
      </c>
      <c r="AB111" s="49"/>
      <c r="AC111" s="36"/>
      <c r="AD111" s="14">
        <f t="shared" ref="AD111" si="130">((AE$3+1)-AC111/AE$6)*(100/AE$3)*(AE$7)</f>
        <v>107.69230769230769</v>
      </c>
      <c r="AE111" s="14">
        <f t="shared" ref="AE111" si="131">IF(AC111=0,0,AD111)</f>
        <v>0</v>
      </c>
      <c r="AF111" s="49"/>
      <c r="AG111" s="36"/>
      <c r="AH111" s="14">
        <f t="shared" ref="AH111" si="132">((AI$3+1)-AG111/AI$6)*(100/AI$3)*(AI$7)</f>
        <v>106.25</v>
      </c>
      <c r="AI111" s="14">
        <f t="shared" ref="AI111" si="133">IF(AG111=0,0,AH111)</f>
        <v>0</v>
      </c>
      <c r="AJ111" s="49"/>
      <c r="AK111" s="36"/>
      <c r="AL111" s="14">
        <f t="shared" ref="AL111" si="134">((AM$3+1)-AK111/AM$6)*(100/AM$3)*(AM$7)</f>
        <v>123.42857142857143</v>
      </c>
      <c r="AM111" s="14">
        <f t="shared" ref="AM111" si="135">IF(AK111=0,0,AL111)</f>
        <v>0</v>
      </c>
      <c r="AN111" s="49"/>
      <c r="AO111" s="36"/>
      <c r="AP111" s="14">
        <f t="shared" ref="AP111" si="136">((AQ$3+1)-AO111/AQ$6)*(100/AQ$3)*(AQ$7)</f>
        <v>103.03030303030303</v>
      </c>
      <c r="AQ111" s="14">
        <f t="shared" ref="AQ111" si="137">IF(AO111=0,0,AP111)</f>
        <v>0</v>
      </c>
      <c r="AS111" s="36"/>
      <c r="AT111" s="14">
        <f t="shared" ref="AT111" si="138">((AU$3+1)-AS111/AU$6)*(100/AU$3)*(AU$7)</f>
        <v>142.85714285714286</v>
      </c>
      <c r="AU111" s="14">
        <f t="shared" ref="AU111" si="139">IF(AS111=0,0,AT111)</f>
        <v>0</v>
      </c>
      <c r="AW111" s="36"/>
      <c r="AX111" s="14">
        <f t="shared" ref="AX111" si="140">((AY$3+1)-AW111/AY$6)*(100/AY$3)*(AY$7)</f>
        <v>104.76190476190476</v>
      </c>
      <c r="AY111" s="14">
        <f t="shared" ref="AY111" si="141">IF(AW111=0,0,AX111)</f>
        <v>0</v>
      </c>
    </row>
    <row r="113" spans="2:12" ht="102" customHeight="1" x14ac:dyDescent="0.25">
      <c r="B113" s="82" t="s">
        <v>147</v>
      </c>
      <c r="C113" s="82" t="s">
        <v>371</v>
      </c>
      <c r="D113" s="82"/>
      <c r="E113" s="82"/>
      <c r="F113" s="6"/>
      <c r="G113" s="6"/>
      <c r="K113" s="16"/>
      <c r="L113" s="16"/>
    </row>
    <row r="114" spans="2:12" ht="157.5" customHeight="1" x14ac:dyDescent="0.25">
      <c r="B114" s="82"/>
      <c r="C114" s="82"/>
      <c r="D114" s="82"/>
      <c r="E114" s="82"/>
      <c r="F114" s="6"/>
      <c r="G114" s="6"/>
    </row>
    <row r="115" spans="2:12" x14ac:dyDescent="0.25">
      <c r="B115" s="8"/>
      <c r="C115" s="8"/>
      <c r="D115" s="8"/>
      <c r="E115" s="6"/>
      <c r="F115" s="6"/>
      <c r="G115" s="6"/>
    </row>
    <row r="116" spans="2:12" ht="27" customHeight="1" x14ac:dyDescent="0.25">
      <c r="B116" s="95" t="s">
        <v>149</v>
      </c>
      <c r="C116" s="95"/>
      <c r="D116" s="95"/>
      <c r="E116" s="11" t="s">
        <v>4</v>
      </c>
      <c r="F116" s="30"/>
      <c r="G116" s="30"/>
    </row>
    <row r="117" spans="2:12" ht="27" customHeight="1" x14ac:dyDescent="0.25">
      <c r="B117" s="94" t="s">
        <v>152</v>
      </c>
      <c r="C117" s="94"/>
      <c r="D117" s="94"/>
      <c r="E117" s="9">
        <v>0.5</v>
      </c>
      <c r="F117" s="31"/>
      <c r="G117" s="31"/>
    </row>
    <row r="118" spans="2:12" ht="27" customHeight="1" x14ac:dyDescent="0.25">
      <c r="B118" s="94" t="s">
        <v>160</v>
      </c>
      <c r="C118" s="94"/>
      <c r="D118" s="94"/>
      <c r="E118" s="9">
        <v>0.5</v>
      </c>
      <c r="F118" s="31"/>
      <c r="G118" s="31"/>
    </row>
    <row r="119" spans="2:12" ht="27" customHeight="1" x14ac:dyDescent="0.25">
      <c r="B119" s="94" t="s">
        <v>150</v>
      </c>
      <c r="C119" s="94"/>
      <c r="D119" s="94"/>
      <c r="E119" s="9">
        <v>1</v>
      </c>
      <c r="F119" s="31"/>
      <c r="G119" s="31"/>
    </row>
    <row r="120" spans="2:12" ht="27" customHeight="1" x14ac:dyDescent="0.25">
      <c r="B120" s="94" t="s">
        <v>153</v>
      </c>
      <c r="C120" s="94"/>
      <c r="D120" s="94"/>
      <c r="E120" s="9">
        <v>1</v>
      </c>
      <c r="F120" s="31"/>
      <c r="G120" s="31"/>
    </row>
    <row r="121" spans="2:12" ht="27" customHeight="1" x14ac:dyDescent="0.25">
      <c r="B121" s="94" t="s">
        <v>154</v>
      </c>
      <c r="C121" s="94"/>
      <c r="D121" s="94"/>
      <c r="E121" s="9">
        <v>1</v>
      </c>
      <c r="F121" s="31"/>
      <c r="G121" s="31"/>
    </row>
    <row r="122" spans="2:12" ht="27" customHeight="1" x14ac:dyDescent="0.25">
      <c r="B122" s="94" t="s">
        <v>155</v>
      </c>
      <c r="C122" s="94"/>
      <c r="D122" s="94"/>
      <c r="E122" s="9">
        <v>1.1000000000000001</v>
      </c>
      <c r="F122" s="31"/>
      <c r="G122" s="31"/>
    </row>
    <row r="123" spans="2:12" ht="27" customHeight="1" x14ac:dyDescent="0.25">
      <c r="B123" s="94" t="s">
        <v>156</v>
      </c>
      <c r="C123" s="94"/>
      <c r="D123" s="94"/>
      <c r="E123" s="9">
        <v>1.2</v>
      </c>
      <c r="F123" s="31"/>
      <c r="G123" s="31"/>
    </row>
    <row r="124" spans="2:12" ht="27" customHeight="1" x14ac:dyDescent="0.25">
      <c r="B124" s="94" t="s">
        <v>157</v>
      </c>
      <c r="C124" s="94"/>
      <c r="D124" s="94"/>
      <c r="E124" s="9">
        <v>1.2</v>
      </c>
      <c r="F124" s="31"/>
      <c r="G124" s="31"/>
    </row>
    <row r="125" spans="2:12" ht="27" customHeight="1" x14ac:dyDescent="0.25">
      <c r="B125" s="94" t="s">
        <v>158</v>
      </c>
      <c r="C125" s="94"/>
      <c r="D125" s="94"/>
      <c r="E125" s="9">
        <v>1.3</v>
      </c>
      <c r="F125" s="31"/>
      <c r="G125" s="31"/>
    </row>
    <row r="126" spans="2:12" ht="27" customHeight="1" x14ac:dyDescent="0.25">
      <c r="B126" s="94" t="s">
        <v>159</v>
      </c>
      <c r="C126" s="94"/>
      <c r="D126" s="94"/>
      <c r="E126" s="10">
        <v>1.4</v>
      </c>
      <c r="F126" s="32"/>
      <c r="G126" s="32"/>
    </row>
    <row r="127" spans="2:12" ht="51.75" customHeight="1" x14ac:dyDescent="0.25">
      <c r="B127" s="96" t="s">
        <v>151</v>
      </c>
      <c r="C127" s="96"/>
      <c r="D127" s="96"/>
      <c r="E127" s="96"/>
      <c r="F127" s="7"/>
      <c r="G127" s="7"/>
    </row>
  </sheetData>
  <sortState xmlns:xlrd2="http://schemas.microsoft.com/office/spreadsheetml/2017/richdata2" ref="A44:AY110">
    <sortCondition descending="1" ref="C44:C110"/>
  </sortState>
  <mergeCells count="26">
    <mergeCell ref="B124:D124"/>
    <mergeCell ref="B125:D125"/>
    <mergeCell ref="B126:D126"/>
    <mergeCell ref="B116:D116"/>
    <mergeCell ref="B127:E127"/>
    <mergeCell ref="B117:D117"/>
    <mergeCell ref="B118:D118"/>
    <mergeCell ref="B119:D119"/>
    <mergeCell ref="B120:D120"/>
    <mergeCell ref="B121:D121"/>
    <mergeCell ref="B122:D122"/>
    <mergeCell ref="B123:D123"/>
    <mergeCell ref="Y2:AA2"/>
    <mergeCell ref="AC2:AE2"/>
    <mergeCell ref="B113:B114"/>
    <mergeCell ref="C113:E114"/>
    <mergeCell ref="M2:O2"/>
    <mergeCell ref="Q2:S2"/>
    <mergeCell ref="U2:W2"/>
    <mergeCell ref="I2:K2"/>
    <mergeCell ref="A2:G7"/>
    <mergeCell ref="AS2:AU2"/>
    <mergeCell ref="AW2:AY2"/>
    <mergeCell ref="AO2:AQ2"/>
    <mergeCell ref="AG2:AI2"/>
    <mergeCell ref="AK2:AM2"/>
  </mergeCells>
  <phoneticPr fontId="9" type="noConversion"/>
  <conditionalFormatting sqref="I10:I41 M10:M41 Q10:Q41 U10:U41 Y10:Y41 AC10:AC41 AG10:AG41 AK10:AK41">
    <cfRule type="cellIs" dxfId="47" priority="19" operator="greaterThan">
      <formula>0</formula>
    </cfRule>
  </conditionalFormatting>
  <conditionalFormatting sqref="I44:I111 M44:M111 Q44:Q111 U44:U111 Y44:Y111 AC44:AC111 AG44:AG111 AK44:AK111 AO44:AO111 AS44:AS111 AW44:AW111">
    <cfRule type="cellIs" dxfId="46" priority="18" operator="greaterThan">
      <formula>0</formula>
    </cfRule>
  </conditionalFormatting>
  <conditionalFormatting sqref="K10:L41 K44:L111 O44:P111 S44:T111 W44:W111 AA44:AB111 AE44:AF111 AI44:AJ111 AM44:AN111 AQ44:AQ111 AU44:AU111 AY44:AY111">
    <cfRule type="cellIs" dxfId="45" priority="58" operator="greaterThan">
      <formula>0</formula>
    </cfRule>
  </conditionalFormatting>
  <conditionalFormatting sqref="O10:P41">
    <cfRule type="cellIs" dxfId="44" priority="3" operator="greaterThan">
      <formula>0</formula>
    </cfRule>
  </conditionalFormatting>
  <conditionalFormatting sqref="S10:T41">
    <cfRule type="cellIs" dxfId="43" priority="2" operator="greaterThan">
      <formula>0</formula>
    </cfRule>
  </conditionalFormatting>
  <conditionalFormatting sqref="W10:W41">
    <cfRule type="cellIs" dxfId="42" priority="1" operator="greaterThan">
      <formula>0</formula>
    </cfRule>
  </conditionalFormatting>
  <conditionalFormatting sqref="AA10:AB41">
    <cfRule type="cellIs" dxfId="41" priority="54" operator="greaterThan">
      <formula>0</formula>
    </cfRule>
  </conditionalFormatting>
  <conditionalFormatting sqref="AE10:AF41">
    <cfRule type="cellIs" dxfId="40" priority="53" operator="greaterThan">
      <formula>0</formula>
    </cfRule>
  </conditionalFormatting>
  <conditionalFormatting sqref="AI10:AJ41">
    <cfRule type="cellIs" dxfId="39" priority="52" operator="greaterThan">
      <formula>0</formula>
    </cfRule>
  </conditionalFormatting>
  <conditionalFormatting sqref="AM10:AN41">
    <cfRule type="cellIs" dxfId="38" priority="17" operator="greaterThan">
      <formula>0</formula>
    </cfRule>
  </conditionalFormatting>
  <conditionalFormatting sqref="AO10:AO41">
    <cfRule type="cellIs" dxfId="37" priority="13" operator="greaterThan">
      <formula>0</formula>
    </cfRule>
  </conditionalFormatting>
  <conditionalFormatting sqref="AQ10:AQ41">
    <cfRule type="cellIs" dxfId="36" priority="16" operator="greaterThan">
      <formula>0</formula>
    </cfRule>
  </conditionalFormatting>
  <conditionalFormatting sqref="AS10:AS41">
    <cfRule type="cellIs" dxfId="35" priority="8" operator="greaterThan">
      <formula>0</formula>
    </cfRule>
  </conditionalFormatting>
  <conditionalFormatting sqref="AU10:AU41">
    <cfRule type="cellIs" dxfId="34" priority="9" operator="greaterThan">
      <formula>0</formula>
    </cfRule>
  </conditionalFormatting>
  <conditionalFormatting sqref="AW10:AW41">
    <cfRule type="cellIs" dxfId="33" priority="4" operator="greaterThan">
      <formula>0</formula>
    </cfRule>
  </conditionalFormatting>
  <conditionalFormatting sqref="AY10:AY41">
    <cfRule type="cellIs" dxfId="32" priority="5" operator="greaterThan">
      <formula>0</formula>
    </cfRule>
  </conditionalFormatting>
  <pageMargins left="0.7" right="0.7" top="0.78740157499999996" bottom="0.78740157499999996" header="0.3" footer="0.3"/>
  <pageSetup paperSize="8" scale="54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1F8E54C-16C5-462D-AFB9-8F4E6ED3E21D}">
          <x14:formula1>
            <xm:f>Namen!$A$2:$A$109</xm:f>
          </x14:formula1>
          <xm:sqref>B10:B42</xm:sqref>
        </x14:dataValidation>
        <x14:dataValidation type="list" allowBlank="1" showInputMessage="1" showErrorMessage="1" xr:uid="{C623D93E-D148-4EA4-8757-5808B2CB3907}">
          <x14:formula1>
            <xm:f>Namen!$F$2:$F$150</xm:f>
          </x14:formula1>
          <xm:sqref>B44:B111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98024-5A84-455E-8FD8-53BFDF683569}">
  <sheetPr>
    <pageSetUpPr fitToPage="1"/>
  </sheetPr>
  <dimension ref="A1:T72"/>
  <sheetViews>
    <sheetView showZeros="0" zoomScale="80" zoomScaleNormal="80" workbookViewId="0">
      <pane ySplit="3" topLeftCell="A4" activePane="bottomLeft" state="frozen"/>
      <selection pane="bottomLeft" activeCell="H11" sqref="H11"/>
    </sheetView>
  </sheetViews>
  <sheetFormatPr baseColWidth="10" defaultColWidth="11.42578125" defaultRowHeight="15" outlineLevelCol="1" x14ac:dyDescent="0.25"/>
  <cols>
    <col min="1" max="1" width="6" style="3" customWidth="1"/>
    <col min="2" max="2" width="54" style="3" customWidth="1"/>
    <col min="3" max="3" width="11.42578125" style="4"/>
    <col min="4" max="4" width="11.5703125" style="3" hidden="1" customWidth="1" outlineLevel="1"/>
    <col min="5" max="5" width="2.7109375" customWidth="1" collapsed="1"/>
    <col min="6" max="6" width="9.7109375" style="4" customWidth="1"/>
    <col min="7" max="7" width="9.7109375" style="4" hidden="1" customWidth="1" outlineLevel="1"/>
    <col min="8" max="8" width="9.7109375" style="4" customWidth="1" collapsed="1"/>
    <col min="9" max="9" width="2.7109375" customWidth="1"/>
    <col min="10" max="10" width="9.7109375" style="4" customWidth="1"/>
    <col min="11" max="11" width="9.7109375" style="4" hidden="1" customWidth="1" outlineLevel="1"/>
    <col min="12" max="12" width="9.7109375" style="4" customWidth="1" collapsed="1"/>
    <col min="13" max="13" width="2.7109375" customWidth="1"/>
    <col min="14" max="14" width="9.7109375" style="4" customWidth="1"/>
    <col min="15" max="15" width="9.7109375" style="4" hidden="1" customWidth="1" outlineLevel="1"/>
    <col min="16" max="16" width="9.7109375" style="4" customWidth="1" collapsed="1"/>
    <col min="17" max="17" width="2.7109375" customWidth="1"/>
    <col min="18" max="18" width="9.7109375" style="4" customWidth="1"/>
    <col min="19" max="19" width="9.7109375" style="4" hidden="1" customWidth="1" outlineLevel="1"/>
    <col min="20" max="20" width="9.7109375" style="4" customWidth="1" collapsed="1"/>
    <col min="21" max="27" width="11.42578125" style="3"/>
    <col min="28" max="28" width="49" style="3" customWidth="1"/>
    <col min="29" max="29" width="18" style="3" customWidth="1"/>
    <col min="30" max="30" width="11.42578125" style="3"/>
    <col min="31" max="31" width="16.140625" style="3" customWidth="1"/>
    <col min="32" max="16384" width="11.42578125" style="3"/>
  </cols>
  <sheetData>
    <row r="1" spans="1:20" ht="12.75" customHeight="1" x14ac:dyDescent="0.25">
      <c r="A1" s="4"/>
      <c r="B1" s="7"/>
      <c r="C1" s="7"/>
      <c r="D1" s="7"/>
    </row>
    <row r="2" spans="1:20" ht="167.25" customHeight="1" x14ac:dyDescent="0.25">
      <c r="A2" s="99" t="s">
        <v>364</v>
      </c>
      <c r="B2" s="100"/>
      <c r="C2" s="100"/>
      <c r="D2" s="100"/>
      <c r="F2" s="83" t="s">
        <v>276</v>
      </c>
      <c r="G2" s="84"/>
      <c r="H2" s="84"/>
      <c r="I2" s="57"/>
      <c r="J2" s="83" t="s">
        <v>279</v>
      </c>
      <c r="K2" s="84"/>
      <c r="L2" s="84"/>
      <c r="M2" s="57"/>
      <c r="N2" s="83" t="s">
        <v>278</v>
      </c>
      <c r="O2" s="84"/>
      <c r="P2" s="84"/>
      <c r="Q2" s="57"/>
      <c r="R2" s="83" t="s">
        <v>277</v>
      </c>
      <c r="S2" s="84"/>
      <c r="T2" s="84"/>
    </row>
    <row r="3" spans="1:20" ht="15.95" customHeight="1" x14ac:dyDescent="0.25">
      <c r="A3" s="101"/>
      <c r="B3" s="102"/>
      <c r="C3" s="102"/>
      <c r="D3" s="102"/>
      <c r="F3" s="20" t="s">
        <v>181</v>
      </c>
      <c r="G3" s="39"/>
      <c r="H3" s="37">
        <v>5</v>
      </c>
      <c r="J3" s="20" t="s">
        <v>181</v>
      </c>
      <c r="K3" s="39"/>
      <c r="L3" s="37">
        <v>11</v>
      </c>
      <c r="N3" s="20" t="s">
        <v>181</v>
      </c>
      <c r="O3" s="39"/>
      <c r="P3" s="37">
        <v>3</v>
      </c>
      <c r="R3" s="20" t="s">
        <v>181</v>
      </c>
      <c r="S3" s="39"/>
      <c r="T3" s="37">
        <v>18</v>
      </c>
    </row>
    <row r="4" spans="1:20" ht="9.9499999999999993" customHeight="1" x14ac:dyDescent="0.25">
      <c r="A4" s="4"/>
      <c r="B4" s="7"/>
      <c r="C4" s="7"/>
      <c r="D4" s="7"/>
      <c r="G4" s="12"/>
      <c r="H4" s="16"/>
      <c r="K4" s="12"/>
      <c r="L4" s="16"/>
      <c r="O4" s="12"/>
      <c r="P4" s="16"/>
      <c r="S4" s="12"/>
      <c r="T4" s="16"/>
    </row>
    <row r="5" spans="1:20" ht="54" customHeight="1" x14ac:dyDescent="0.25">
      <c r="A5" s="20" t="s">
        <v>5</v>
      </c>
      <c r="B5" s="27" t="s">
        <v>162</v>
      </c>
      <c r="C5" s="20" t="s">
        <v>8</v>
      </c>
      <c r="D5" s="29" t="s">
        <v>227</v>
      </c>
      <c r="F5" s="42" t="s">
        <v>223</v>
      </c>
      <c r="G5" s="42"/>
      <c r="H5" s="43" t="s">
        <v>224</v>
      </c>
      <c r="J5" s="42" t="s">
        <v>223</v>
      </c>
      <c r="K5" s="42"/>
      <c r="L5" s="43" t="s">
        <v>224</v>
      </c>
      <c r="N5" s="42" t="s">
        <v>223</v>
      </c>
      <c r="O5" s="42"/>
      <c r="P5" s="43" t="s">
        <v>224</v>
      </c>
      <c r="R5" s="42" t="s">
        <v>223</v>
      </c>
      <c r="S5" s="42"/>
      <c r="T5" s="43" t="s">
        <v>224</v>
      </c>
    </row>
    <row r="6" spans="1:20" x14ac:dyDescent="0.25">
      <c r="A6" s="5">
        <v>1</v>
      </c>
      <c r="B6" s="66" t="s">
        <v>185</v>
      </c>
      <c r="C6" s="14">
        <f t="shared" ref="C6:C40" si="0">H6+L6+P6+T6</f>
        <v>29</v>
      </c>
      <c r="D6" s="33"/>
      <c r="F6" s="35"/>
      <c r="G6" s="14">
        <f t="shared" ref="G6:G40" si="1">(H$3+2)-F6</f>
        <v>7</v>
      </c>
      <c r="H6" s="14">
        <f>IF(F6=0,0,G6)</f>
        <v>0</v>
      </c>
      <c r="J6" s="35">
        <v>3</v>
      </c>
      <c r="K6" s="14">
        <f t="shared" ref="K6:K40" si="2">(L$3+2)-J6</f>
        <v>10</v>
      </c>
      <c r="L6" s="14">
        <f t="shared" ref="L6:L40" si="3">IF(J6=0,0,K6)</f>
        <v>10</v>
      </c>
      <c r="N6" s="35"/>
      <c r="O6" s="14">
        <f t="shared" ref="O6:O40" si="4">(P$3+2)-N6</f>
        <v>5</v>
      </c>
      <c r="P6" s="14">
        <f t="shared" ref="P6:P40" si="5">IF(N6=0,0,O6)</f>
        <v>0</v>
      </c>
      <c r="R6" s="35">
        <v>1</v>
      </c>
      <c r="S6" s="14">
        <f t="shared" ref="S6:S40" si="6">(T$3+2)-R6</f>
        <v>19</v>
      </c>
      <c r="T6" s="14">
        <f t="shared" ref="T6:T40" si="7">IF(R6=0,0,S6)</f>
        <v>19</v>
      </c>
    </row>
    <row r="7" spans="1:20" x14ac:dyDescent="0.25">
      <c r="A7" s="5">
        <v>4</v>
      </c>
      <c r="B7" s="13" t="s">
        <v>184</v>
      </c>
      <c r="C7" s="14">
        <f t="shared" si="0"/>
        <v>26</v>
      </c>
      <c r="D7" s="33"/>
      <c r="F7" s="36"/>
      <c r="G7" s="14">
        <f t="shared" si="1"/>
        <v>7</v>
      </c>
      <c r="H7" s="14">
        <f>IF(F7=0,0,G7)</f>
        <v>0</v>
      </c>
      <c r="J7" s="36">
        <v>2</v>
      </c>
      <c r="K7" s="14">
        <f t="shared" si="2"/>
        <v>11</v>
      </c>
      <c r="L7" s="14">
        <f t="shared" si="3"/>
        <v>11</v>
      </c>
      <c r="N7" s="36"/>
      <c r="O7" s="14">
        <f t="shared" si="4"/>
        <v>5</v>
      </c>
      <c r="P7" s="14">
        <f t="shared" si="5"/>
        <v>0</v>
      </c>
      <c r="R7" s="36">
        <v>5</v>
      </c>
      <c r="S7" s="14">
        <f t="shared" si="6"/>
        <v>15</v>
      </c>
      <c r="T7" s="14">
        <f t="shared" si="7"/>
        <v>15</v>
      </c>
    </row>
    <row r="8" spans="1:20" x14ac:dyDescent="0.25">
      <c r="A8" s="5">
        <v>7</v>
      </c>
      <c r="B8" s="13" t="s">
        <v>178</v>
      </c>
      <c r="C8" s="14">
        <f t="shared" si="0"/>
        <v>25</v>
      </c>
      <c r="D8" s="33"/>
      <c r="F8" s="36"/>
      <c r="G8" s="14">
        <f t="shared" si="1"/>
        <v>7</v>
      </c>
      <c r="H8" s="14">
        <f>IF(F8=0,0,G8)</f>
        <v>0</v>
      </c>
      <c r="J8" s="36">
        <v>1</v>
      </c>
      <c r="K8" s="14">
        <f t="shared" si="2"/>
        <v>12</v>
      </c>
      <c r="L8" s="14">
        <f t="shared" si="3"/>
        <v>12</v>
      </c>
      <c r="N8" s="36"/>
      <c r="O8" s="14">
        <f t="shared" si="4"/>
        <v>5</v>
      </c>
      <c r="P8" s="14">
        <f t="shared" si="5"/>
        <v>0</v>
      </c>
      <c r="R8" s="36">
        <v>7</v>
      </c>
      <c r="S8" s="14">
        <f t="shared" si="6"/>
        <v>13</v>
      </c>
      <c r="T8" s="14">
        <f t="shared" si="7"/>
        <v>13</v>
      </c>
    </row>
    <row r="9" spans="1:20" x14ac:dyDescent="0.25">
      <c r="A9" s="5">
        <v>8</v>
      </c>
      <c r="B9" s="13" t="s">
        <v>186</v>
      </c>
      <c r="C9" s="14">
        <f t="shared" si="0"/>
        <v>23</v>
      </c>
      <c r="D9" s="33"/>
      <c r="F9" s="36"/>
      <c r="G9" s="14">
        <f t="shared" si="1"/>
        <v>7</v>
      </c>
      <c r="H9" s="14">
        <f>IF(F9=0,0,G9)</f>
        <v>0</v>
      </c>
      <c r="J9" s="36">
        <v>4</v>
      </c>
      <c r="K9" s="14">
        <f t="shared" si="2"/>
        <v>9</v>
      </c>
      <c r="L9" s="14">
        <f t="shared" si="3"/>
        <v>9</v>
      </c>
      <c r="N9" s="36"/>
      <c r="O9" s="14">
        <f t="shared" si="4"/>
        <v>5</v>
      </c>
      <c r="P9" s="14">
        <f t="shared" si="5"/>
        <v>0</v>
      </c>
      <c r="R9" s="36">
        <v>6</v>
      </c>
      <c r="S9" s="14">
        <f t="shared" si="6"/>
        <v>14</v>
      </c>
      <c r="T9" s="14">
        <f t="shared" si="7"/>
        <v>14</v>
      </c>
    </row>
    <row r="10" spans="1:20" x14ac:dyDescent="0.25">
      <c r="A10" s="5"/>
      <c r="B10" s="13" t="s">
        <v>189</v>
      </c>
      <c r="C10" s="14">
        <f t="shared" si="0"/>
        <v>18</v>
      </c>
      <c r="D10" s="33"/>
      <c r="F10" s="36"/>
      <c r="G10" s="14">
        <f t="shared" si="1"/>
        <v>7</v>
      </c>
      <c r="H10" s="14"/>
      <c r="J10" s="36">
        <v>8</v>
      </c>
      <c r="K10" s="14">
        <f t="shared" si="2"/>
        <v>5</v>
      </c>
      <c r="L10" s="14">
        <f t="shared" si="3"/>
        <v>5</v>
      </c>
      <c r="N10" s="36">
        <v>1</v>
      </c>
      <c r="O10" s="14">
        <f t="shared" si="4"/>
        <v>4</v>
      </c>
      <c r="P10" s="14">
        <f t="shared" si="5"/>
        <v>4</v>
      </c>
      <c r="R10" s="36">
        <v>11</v>
      </c>
      <c r="S10" s="14">
        <f t="shared" si="6"/>
        <v>9</v>
      </c>
      <c r="T10" s="14">
        <f t="shared" si="7"/>
        <v>9</v>
      </c>
    </row>
    <row r="11" spans="1:20" x14ac:dyDescent="0.25">
      <c r="A11" s="5">
        <v>2</v>
      </c>
      <c r="B11" s="13" t="s">
        <v>325</v>
      </c>
      <c r="C11" s="14">
        <f t="shared" si="0"/>
        <v>17</v>
      </c>
      <c r="D11" s="33"/>
      <c r="F11" s="36"/>
      <c r="G11" s="14">
        <f t="shared" si="1"/>
        <v>7</v>
      </c>
      <c r="H11" s="14">
        <f t="shared" ref="H11:H18" si="8">IF(F11=0,0,G11)</f>
        <v>0</v>
      </c>
      <c r="J11" s="36"/>
      <c r="K11" s="14">
        <f t="shared" si="2"/>
        <v>13</v>
      </c>
      <c r="L11" s="14">
        <f t="shared" si="3"/>
        <v>0</v>
      </c>
      <c r="N11" s="36"/>
      <c r="O11" s="14">
        <f t="shared" si="4"/>
        <v>5</v>
      </c>
      <c r="P11" s="14">
        <f t="shared" si="5"/>
        <v>0</v>
      </c>
      <c r="R11" s="36">
        <v>3</v>
      </c>
      <c r="S11" s="14">
        <f t="shared" si="6"/>
        <v>17</v>
      </c>
      <c r="T11" s="14">
        <f t="shared" si="7"/>
        <v>17</v>
      </c>
    </row>
    <row r="12" spans="1:20" x14ac:dyDescent="0.25">
      <c r="A12" s="5">
        <v>3</v>
      </c>
      <c r="B12" s="13" t="s">
        <v>326</v>
      </c>
      <c r="C12" s="14">
        <f t="shared" si="0"/>
        <v>16</v>
      </c>
      <c r="D12" s="33"/>
      <c r="F12" s="36"/>
      <c r="G12" s="14">
        <f t="shared" si="1"/>
        <v>7</v>
      </c>
      <c r="H12" s="14">
        <f t="shared" si="8"/>
        <v>0</v>
      </c>
      <c r="J12" s="36"/>
      <c r="K12" s="14">
        <f t="shared" si="2"/>
        <v>13</v>
      </c>
      <c r="L12" s="14">
        <f t="shared" si="3"/>
        <v>0</v>
      </c>
      <c r="N12" s="36"/>
      <c r="O12" s="14">
        <f t="shared" si="4"/>
        <v>5</v>
      </c>
      <c r="P12" s="14">
        <f t="shared" si="5"/>
        <v>0</v>
      </c>
      <c r="R12" s="36">
        <v>4</v>
      </c>
      <c r="S12" s="14">
        <f t="shared" si="6"/>
        <v>16</v>
      </c>
      <c r="T12" s="14">
        <f t="shared" si="7"/>
        <v>16</v>
      </c>
    </row>
    <row r="13" spans="1:20" x14ac:dyDescent="0.25">
      <c r="A13" s="5">
        <v>6</v>
      </c>
      <c r="B13" s="13" t="s">
        <v>187</v>
      </c>
      <c r="C13" s="14">
        <f t="shared" si="0"/>
        <v>15</v>
      </c>
      <c r="D13" s="33"/>
      <c r="F13" s="36"/>
      <c r="G13" s="14">
        <f t="shared" si="1"/>
        <v>7</v>
      </c>
      <c r="H13" s="14">
        <f t="shared" si="8"/>
        <v>0</v>
      </c>
      <c r="J13" s="36">
        <v>7</v>
      </c>
      <c r="K13" s="14">
        <f t="shared" si="2"/>
        <v>6</v>
      </c>
      <c r="L13" s="14">
        <f t="shared" si="3"/>
        <v>6</v>
      </c>
      <c r="N13" s="36"/>
      <c r="O13" s="14">
        <f t="shared" si="4"/>
        <v>5</v>
      </c>
      <c r="P13" s="14">
        <f t="shared" si="5"/>
        <v>0</v>
      </c>
      <c r="R13" s="36">
        <v>11</v>
      </c>
      <c r="S13" s="14">
        <f t="shared" si="6"/>
        <v>9</v>
      </c>
      <c r="T13" s="14">
        <f t="shared" si="7"/>
        <v>9</v>
      </c>
    </row>
    <row r="14" spans="1:20" ht="15" customHeight="1" x14ac:dyDescent="0.25">
      <c r="A14" s="5">
        <v>5</v>
      </c>
      <c r="B14" s="13" t="s">
        <v>327</v>
      </c>
      <c r="C14" s="14">
        <f t="shared" si="0"/>
        <v>11</v>
      </c>
      <c r="D14" s="33"/>
      <c r="F14" s="36"/>
      <c r="G14" s="14">
        <f t="shared" si="1"/>
        <v>7</v>
      </c>
      <c r="H14" s="14">
        <f t="shared" si="8"/>
        <v>0</v>
      </c>
      <c r="J14" s="36"/>
      <c r="K14" s="14">
        <f t="shared" si="2"/>
        <v>13</v>
      </c>
      <c r="L14" s="14">
        <f t="shared" si="3"/>
        <v>0</v>
      </c>
      <c r="N14" s="36"/>
      <c r="O14" s="14">
        <f t="shared" si="4"/>
        <v>5</v>
      </c>
      <c r="P14" s="14">
        <f t="shared" si="5"/>
        <v>0</v>
      </c>
      <c r="R14" s="36">
        <v>9</v>
      </c>
      <c r="S14" s="14">
        <f t="shared" si="6"/>
        <v>11</v>
      </c>
      <c r="T14" s="14">
        <f t="shared" si="7"/>
        <v>11</v>
      </c>
    </row>
    <row r="15" spans="1:20" ht="15" customHeight="1" x14ac:dyDescent="0.25">
      <c r="A15" s="5">
        <v>9</v>
      </c>
      <c r="B15" s="13" t="s">
        <v>190</v>
      </c>
      <c r="C15" s="14">
        <f t="shared" si="0"/>
        <v>9</v>
      </c>
      <c r="D15" s="33"/>
      <c r="F15" s="36"/>
      <c r="G15" s="14">
        <f t="shared" si="1"/>
        <v>7</v>
      </c>
      <c r="H15" s="14">
        <f t="shared" si="8"/>
        <v>0</v>
      </c>
      <c r="J15" s="36">
        <v>9</v>
      </c>
      <c r="K15" s="14">
        <f t="shared" si="2"/>
        <v>4</v>
      </c>
      <c r="L15" s="14">
        <f t="shared" si="3"/>
        <v>4</v>
      </c>
      <c r="N15" s="36"/>
      <c r="O15" s="14">
        <f t="shared" si="4"/>
        <v>5</v>
      </c>
      <c r="P15" s="14">
        <f t="shared" si="5"/>
        <v>0</v>
      </c>
      <c r="R15" s="36">
        <v>15</v>
      </c>
      <c r="S15" s="14">
        <f t="shared" si="6"/>
        <v>5</v>
      </c>
      <c r="T15" s="14">
        <f t="shared" si="7"/>
        <v>5</v>
      </c>
    </row>
    <row r="16" spans="1:20" x14ac:dyDescent="0.25">
      <c r="A16" s="5">
        <v>12</v>
      </c>
      <c r="B16" s="13" t="s">
        <v>163</v>
      </c>
      <c r="C16" s="14">
        <f t="shared" si="0"/>
        <v>8</v>
      </c>
      <c r="D16" s="33"/>
      <c r="F16" s="36"/>
      <c r="G16" s="14">
        <f t="shared" si="1"/>
        <v>7</v>
      </c>
      <c r="H16" s="14">
        <f t="shared" si="8"/>
        <v>0</v>
      </c>
      <c r="J16" s="36">
        <v>5</v>
      </c>
      <c r="K16" s="14">
        <f t="shared" si="2"/>
        <v>8</v>
      </c>
      <c r="L16" s="14">
        <f t="shared" si="3"/>
        <v>8</v>
      </c>
      <c r="N16" s="36"/>
      <c r="O16" s="14">
        <f t="shared" si="4"/>
        <v>5</v>
      </c>
      <c r="P16" s="14">
        <f t="shared" si="5"/>
        <v>0</v>
      </c>
      <c r="R16" s="36"/>
      <c r="S16" s="14">
        <f t="shared" si="6"/>
        <v>20</v>
      </c>
      <c r="T16" s="14">
        <f t="shared" si="7"/>
        <v>0</v>
      </c>
    </row>
    <row r="17" spans="1:20" x14ac:dyDescent="0.25">
      <c r="A17" s="5">
        <v>13</v>
      </c>
      <c r="B17" s="13" t="s">
        <v>180</v>
      </c>
      <c r="C17" s="14">
        <f t="shared" si="0"/>
        <v>7</v>
      </c>
      <c r="D17" s="33"/>
      <c r="F17" s="36"/>
      <c r="G17" s="14">
        <f t="shared" si="1"/>
        <v>7</v>
      </c>
      <c r="H17" s="14">
        <f t="shared" si="8"/>
        <v>0</v>
      </c>
      <c r="J17" s="36">
        <v>6</v>
      </c>
      <c r="K17" s="14">
        <f t="shared" si="2"/>
        <v>7</v>
      </c>
      <c r="L17" s="14">
        <f t="shared" si="3"/>
        <v>7</v>
      </c>
      <c r="N17" s="36"/>
      <c r="O17" s="14">
        <f t="shared" si="4"/>
        <v>5</v>
      </c>
      <c r="P17" s="14">
        <f t="shared" si="5"/>
        <v>0</v>
      </c>
      <c r="R17" s="36"/>
      <c r="S17" s="14">
        <f t="shared" si="6"/>
        <v>20</v>
      </c>
      <c r="T17" s="14">
        <f t="shared" si="7"/>
        <v>0</v>
      </c>
    </row>
    <row r="18" spans="1:20" x14ac:dyDescent="0.25">
      <c r="A18" s="5"/>
      <c r="B18" s="13" t="s">
        <v>161</v>
      </c>
      <c r="C18" s="14">
        <f t="shared" si="0"/>
        <v>7</v>
      </c>
      <c r="D18" s="33"/>
      <c r="F18" s="36"/>
      <c r="G18" s="14">
        <f t="shared" si="1"/>
        <v>7</v>
      </c>
      <c r="H18" s="14">
        <f t="shared" si="8"/>
        <v>0</v>
      </c>
      <c r="J18" s="36"/>
      <c r="K18" s="14">
        <f t="shared" si="2"/>
        <v>13</v>
      </c>
      <c r="L18" s="14">
        <f t="shared" si="3"/>
        <v>0</v>
      </c>
      <c r="N18" s="36"/>
      <c r="O18" s="14">
        <f t="shared" si="4"/>
        <v>5</v>
      </c>
      <c r="P18" s="14">
        <f t="shared" si="5"/>
        <v>0</v>
      </c>
      <c r="R18" s="36">
        <v>13</v>
      </c>
      <c r="S18" s="14">
        <f t="shared" si="6"/>
        <v>7</v>
      </c>
      <c r="T18" s="14">
        <f t="shared" si="7"/>
        <v>7</v>
      </c>
    </row>
    <row r="19" spans="1:20" x14ac:dyDescent="0.25">
      <c r="A19" s="5">
        <v>10</v>
      </c>
      <c r="B19" s="13" t="s">
        <v>363</v>
      </c>
      <c r="C19" s="14">
        <f t="shared" si="0"/>
        <v>6</v>
      </c>
      <c r="D19" s="33"/>
      <c r="F19" s="36"/>
      <c r="G19" s="14">
        <f t="shared" si="1"/>
        <v>7</v>
      </c>
      <c r="H19" s="14"/>
      <c r="J19" s="36"/>
      <c r="K19" s="14">
        <f t="shared" si="2"/>
        <v>13</v>
      </c>
      <c r="L19" s="14">
        <f t="shared" si="3"/>
        <v>0</v>
      </c>
      <c r="N19" s="36"/>
      <c r="O19" s="14">
        <f t="shared" si="4"/>
        <v>5</v>
      </c>
      <c r="P19" s="14">
        <f t="shared" si="5"/>
        <v>0</v>
      </c>
      <c r="R19" s="36">
        <v>14</v>
      </c>
      <c r="S19" s="14">
        <f t="shared" si="6"/>
        <v>6</v>
      </c>
      <c r="T19" s="14">
        <f t="shared" si="7"/>
        <v>6</v>
      </c>
    </row>
    <row r="20" spans="1:20" x14ac:dyDescent="0.25">
      <c r="A20" s="5">
        <v>14</v>
      </c>
      <c r="B20" s="13" t="s">
        <v>241</v>
      </c>
      <c r="C20" s="14">
        <f t="shared" si="0"/>
        <v>6</v>
      </c>
      <c r="D20" s="33"/>
      <c r="F20" s="36">
        <v>1</v>
      </c>
      <c r="G20" s="14">
        <f t="shared" si="1"/>
        <v>6</v>
      </c>
      <c r="H20" s="14">
        <f>IF(F20=0,0,G20)</f>
        <v>6</v>
      </c>
      <c r="J20" s="36"/>
      <c r="K20" s="14">
        <f t="shared" si="2"/>
        <v>13</v>
      </c>
      <c r="L20" s="14">
        <f t="shared" si="3"/>
        <v>0</v>
      </c>
      <c r="N20" s="36"/>
      <c r="O20" s="14">
        <f t="shared" si="4"/>
        <v>5</v>
      </c>
      <c r="P20" s="14">
        <f t="shared" si="5"/>
        <v>0</v>
      </c>
      <c r="R20" s="36"/>
      <c r="S20" s="14">
        <f t="shared" si="6"/>
        <v>20</v>
      </c>
      <c r="T20" s="14">
        <f t="shared" si="7"/>
        <v>0</v>
      </c>
    </row>
    <row r="21" spans="1:20" x14ac:dyDescent="0.25">
      <c r="A21" s="5"/>
      <c r="B21" s="13" t="s">
        <v>242</v>
      </c>
      <c r="C21" s="14">
        <f t="shared" si="0"/>
        <v>5</v>
      </c>
      <c r="D21" s="33"/>
      <c r="F21" s="36">
        <v>2</v>
      </c>
      <c r="G21" s="14">
        <f t="shared" si="1"/>
        <v>5</v>
      </c>
      <c r="H21" s="14">
        <f>IF(F21=0,0,G21)</f>
        <v>5</v>
      </c>
      <c r="J21" s="36"/>
      <c r="K21" s="14">
        <f t="shared" si="2"/>
        <v>13</v>
      </c>
      <c r="L21" s="14">
        <f t="shared" si="3"/>
        <v>0</v>
      </c>
      <c r="N21" s="36"/>
      <c r="O21" s="14">
        <f t="shared" si="4"/>
        <v>5</v>
      </c>
      <c r="P21" s="14">
        <f t="shared" si="5"/>
        <v>0</v>
      </c>
      <c r="R21" s="36"/>
      <c r="S21" s="14">
        <f t="shared" si="6"/>
        <v>20</v>
      </c>
      <c r="T21" s="14">
        <f t="shared" si="7"/>
        <v>0</v>
      </c>
    </row>
    <row r="22" spans="1:20" x14ac:dyDescent="0.25">
      <c r="A22" s="5">
        <v>11</v>
      </c>
      <c r="B22" s="13" t="s">
        <v>333</v>
      </c>
      <c r="C22" s="14">
        <f t="shared" si="0"/>
        <v>4</v>
      </c>
      <c r="D22" s="33"/>
      <c r="F22" s="36"/>
      <c r="G22" s="14">
        <f t="shared" si="1"/>
        <v>7</v>
      </c>
      <c r="H22" s="14">
        <f>IF(F22=0,0,G22)</f>
        <v>0</v>
      </c>
      <c r="J22" s="36"/>
      <c r="K22" s="14">
        <f t="shared" si="2"/>
        <v>13</v>
      </c>
      <c r="L22" s="14">
        <f t="shared" si="3"/>
        <v>0</v>
      </c>
      <c r="N22" s="36"/>
      <c r="O22" s="14">
        <f t="shared" si="4"/>
        <v>5</v>
      </c>
      <c r="P22" s="14">
        <f t="shared" si="5"/>
        <v>0</v>
      </c>
      <c r="R22" s="36">
        <v>16</v>
      </c>
      <c r="S22" s="14">
        <f t="shared" si="6"/>
        <v>4</v>
      </c>
      <c r="T22" s="14">
        <f t="shared" si="7"/>
        <v>4</v>
      </c>
    </row>
    <row r="23" spans="1:20" x14ac:dyDescent="0.25">
      <c r="A23" s="5"/>
      <c r="B23" s="13" t="s">
        <v>243</v>
      </c>
      <c r="C23" s="14">
        <f t="shared" si="0"/>
        <v>4</v>
      </c>
      <c r="D23" s="33"/>
      <c r="F23" s="36">
        <v>3</v>
      </c>
      <c r="G23" s="14">
        <f t="shared" si="1"/>
        <v>4</v>
      </c>
      <c r="H23" s="14">
        <f>IF(F23=0,0,G23)</f>
        <v>4</v>
      </c>
      <c r="J23" s="36"/>
      <c r="K23" s="14">
        <f t="shared" si="2"/>
        <v>13</v>
      </c>
      <c r="L23" s="14">
        <f t="shared" si="3"/>
        <v>0</v>
      </c>
      <c r="N23" s="36"/>
      <c r="O23" s="14">
        <f t="shared" si="4"/>
        <v>5</v>
      </c>
      <c r="P23" s="14">
        <f t="shared" si="5"/>
        <v>0</v>
      </c>
      <c r="R23" s="36"/>
      <c r="S23" s="14">
        <f t="shared" si="6"/>
        <v>20</v>
      </c>
      <c r="T23" s="14">
        <f t="shared" si="7"/>
        <v>0</v>
      </c>
    </row>
    <row r="24" spans="1:20" x14ac:dyDescent="0.25">
      <c r="A24" s="5"/>
      <c r="B24" s="13" t="s">
        <v>161</v>
      </c>
      <c r="C24" s="14">
        <f t="shared" si="0"/>
        <v>3</v>
      </c>
      <c r="D24" s="33"/>
      <c r="F24" s="36"/>
      <c r="G24" s="14">
        <f t="shared" si="1"/>
        <v>7</v>
      </c>
      <c r="H24" s="14"/>
      <c r="J24" s="36">
        <v>10</v>
      </c>
      <c r="K24" s="14">
        <f t="shared" si="2"/>
        <v>3</v>
      </c>
      <c r="L24" s="14">
        <f t="shared" si="3"/>
        <v>3</v>
      </c>
      <c r="N24" s="36"/>
      <c r="O24" s="14">
        <f t="shared" si="4"/>
        <v>5</v>
      </c>
      <c r="P24" s="14">
        <f t="shared" si="5"/>
        <v>0</v>
      </c>
      <c r="R24" s="36"/>
      <c r="S24" s="14">
        <f t="shared" si="6"/>
        <v>20</v>
      </c>
      <c r="T24" s="14">
        <f t="shared" si="7"/>
        <v>0</v>
      </c>
    </row>
    <row r="25" spans="1:20" x14ac:dyDescent="0.25">
      <c r="A25" s="5"/>
      <c r="B25" s="13" t="s">
        <v>334</v>
      </c>
      <c r="C25" s="14">
        <f t="shared" si="0"/>
        <v>3</v>
      </c>
      <c r="D25" s="33"/>
      <c r="F25" s="36"/>
      <c r="G25" s="14">
        <f t="shared" si="1"/>
        <v>7</v>
      </c>
      <c r="H25" s="14">
        <f t="shared" ref="H25:H32" si="9">IF(F25=0,0,G25)</f>
        <v>0</v>
      </c>
      <c r="J25" s="36"/>
      <c r="K25" s="14">
        <f t="shared" si="2"/>
        <v>13</v>
      </c>
      <c r="L25" s="14">
        <f t="shared" si="3"/>
        <v>0</v>
      </c>
      <c r="N25" s="36"/>
      <c r="O25" s="14">
        <f t="shared" si="4"/>
        <v>5</v>
      </c>
      <c r="P25" s="14">
        <f t="shared" si="5"/>
        <v>0</v>
      </c>
      <c r="R25" s="36">
        <v>17</v>
      </c>
      <c r="S25" s="14">
        <f t="shared" si="6"/>
        <v>3</v>
      </c>
      <c r="T25" s="14">
        <f t="shared" si="7"/>
        <v>3</v>
      </c>
    </row>
    <row r="26" spans="1:20" x14ac:dyDescent="0.25">
      <c r="A26" s="5">
        <v>10</v>
      </c>
      <c r="B26" s="15" t="s">
        <v>244</v>
      </c>
      <c r="C26" s="14">
        <f t="shared" si="0"/>
        <v>3</v>
      </c>
      <c r="D26" s="33"/>
      <c r="F26" s="36">
        <v>4</v>
      </c>
      <c r="G26" s="14">
        <f t="shared" si="1"/>
        <v>3</v>
      </c>
      <c r="H26" s="14">
        <f t="shared" si="9"/>
        <v>3</v>
      </c>
      <c r="J26" s="36"/>
      <c r="K26" s="14">
        <f t="shared" si="2"/>
        <v>13</v>
      </c>
      <c r="L26" s="14">
        <f t="shared" si="3"/>
        <v>0</v>
      </c>
      <c r="N26" s="36"/>
      <c r="O26" s="14">
        <f t="shared" si="4"/>
        <v>5</v>
      </c>
      <c r="P26" s="14">
        <f t="shared" si="5"/>
        <v>0</v>
      </c>
      <c r="R26" s="36"/>
      <c r="S26" s="14">
        <f t="shared" si="6"/>
        <v>20</v>
      </c>
      <c r="T26" s="14">
        <f t="shared" si="7"/>
        <v>0</v>
      </c>
    </row>
    <row r="27" spans="1:20" x14ac:dyDescent="0.25">
      <c r="A27" s="5"/>
      <c r="B27" s="13" t="s">
        <v>335</v>
      </c>
      <c r="C27" s="14">
        <f t="shared" si="0"/>
        <v>2</v>
      </c>
      <c r="D27" s="33"/>
      <c r="F27" s="36"/>
      <c r="G27" s="14">
        <f t="shared" si="1"/>
        <v>7</v>
      </c>
      <c r="H27" s="14">
        <f t="shared" si="9"/>
        <v>0</v>
      </c>
      <c r="J27" s="36"/>
      <c r="K27" s="14">
        <f t="shared" si="2"/>
        <v>13</v>
      </c>
      <c r="L27" s="14">
        <f t="shared" si="3"/>
        <v>0</v>
      </c>
      <c r="N27" s="36"/>
      <c r="O27" s="14">
        <f t="shared" si="4"/>
        <v>5</v>
      </c>
      <c r="P27" s="14">
        <f t="shared" si="5"/>
        <v>0</v>
      </c>
      <c r="R27" s="36">
        <v>18</v>
      </c>
      <c r="S27" s="14">
        <f t="shared" si="6"/>
        <v>2</v>
      </c>
      <c r="T27" s="14">
        <f t="shared" si="7"/>
        <v>2</v>
      </c>
    </row>
    <row r="28" spans="1:20" x14ac:dyDescent="0.25">
      <c r="A28" s="5"/>
      <c r="B28" s="13" t="s">
        <v>245</v>
      </c>
      <c r="C28" s="14">
        <f t="shared" si="0"/>
        <v>2</v>
      </c>
      <c r="D28" s="33"/>
      <c r="F28" s="36">
        <v>5</v>
      </c>
      <c r="G28" s="14">
        <f t="shared" si="1"/>
        <v>2</v>
      </c>
      <c r="H28" s="14">
        <f t="shared" si="9"/>
        <v>2</v>
      </c>
      <c r="J28" s="36"/>
      <c r="K28" s="14">
        <f t="shared" si="2"/>
        <v>13</v>
      </c>
      <c r="L28" s="14">
        <f t="shared" si="3"/>
        <v>0</v>
      </c>
      <c r="N28" s="36"/>
      <c r="O28" s="14">
        <f t="shared" si="4"/>
        <v>5</v>
      </c>
      <c r="P28" s="14">
        <f t="shared" si="5"/>
        <v>0</v>
      </c>
      <c r="R28" s="36"/>
      <c r="S28" s="14">
        <f t="shared" si="6"/>
        <v>20</v>
      </c>
      <c r="T28" s="14">
        <f t="shared" si="7"/>
        <v>0</v>
      </c>
    </row>
    <row r="29" spans="1:20" x14ac:dyDescent="0.25">
      <c r="A29" s="5"/>
      <c r="B29" s="13" t="s">
        <v>191</v>
      </c>
      <c r="C29" s="14">
        <f t="shared" si="0"/>
        <v>2</v>
      </c>
      <c r="D29" s="33"/>
      <c r="F29" s="36"/>
      <c r="G29" s="14">
        <f t="shared" si="1"/>
        <v>7</v>
      </c>
      <c r="H29" s="14">
        <f t="shared" si="9"/>
        <v>0</v>
      </c>
      <c r="J29" s="36">
        <v>11</v>
      </c>
      <c r="K29" s="14">
        <f t="shared" si="2"/>
        <v>2</v>
      </c>
      <c r="L29" s="14">
        <f t="shared" si="3"/>
        <v>2</v>
      </c>
      <c r="N29" s="36"/>
      <c r="O29" s="14">
        <f t="shared" si="4"/>
        <v>5</v>
      </c>
      <c r="P29" s="14">
        <f t="shared" si="5"/>
        <v>0</v>
      </c>
      <c r="R29" s="36"/>
      <c r="S29" s="14">
        <f t="shared" si="6"/>
        <v>20</v>
      </c>
      <c r="T29" s="14">
        <f t="shared" si="7"/>
        <v>0</v>
      </c>
    </row>
    <row r="30" spans="1:20" x14ac:dyDescent="0.25">
      <c r="A30" s="5"/>
      <c r="B30" s="13" t="s">
        <v>192</v>
      </c>
      <c r="C30" s="14">
        <f t="shared" si="0"/>
        <v>2</v>
      </c>
      <c r="D30" s="33"/>
      <c r="F30" s="36"/>
      <c r="G30" s="14">
        <f t="shared" si="1"/>
        <v>7</v>
      </c>
      <c r="H30" s="14">
        <f t="shared" si="9"/>
        <v>0</v>
      </c>
      <c r="J30" s="36">
        <v>11</v>
      </c>
      <c r="K30" s="14">
        <f t="shared" si="2"/>
        <v>2</v>
      </c>
      <c r="L30" s="14">
        <f t="shared" si="3"/>
        <v>2</v>
      </c>
      <c r="N30" s="36"/>
      <c r="O30" s="14">
        <f t="shared" si="4"/>
        <v>5</v>
      </c>
      <c r="P30" s="14">
        <f t="shared" si="5"/>
        <v>0</v>
      </c>
      <c r="R30" s="36"/>
      <c r="S30" s="14">
        <f t="shared" si="6"/>
        <v>20</v>
      </c>
      <c r="T30" s="14">
        <f t="shared" si="7"/>
        <v>0</v>
      </c>
    </row>
    <row r="31" spans="1:20" x14ac:dyDescent="0.25">
      <c r="A31" s="5">
        <v>11</v>
      </c>
      <c r="B31" s="13" t="s">
        <v>241</v>
      </c>
      <c r="C31" s="14">
        <f t="shared" si="0"/>
        <v>1</v>
      </c>
      <c r="D31" s="33"/>
      <c r="F31" s="36"/>
      <c r="G31" s="14">
        <f t="shared" si="1"/>
        <v>7</v>
      </c>
      <c r="H31" s="14">
        <f t="shared" si="9"/>
        <v>0</v>
      </c>
      <c r="J31" s="36"/>
      <c r="K31" s="14">
        <f t="shared" si="2"/>
        <v>13</v>
      </c>
      <c r="L31" s="14">
        <f t="shared" si="3"/>
        <v>0</v>
      </c>
      <c r="N31" s="36">
        <v>4</v>
      </c>
      <c r="O31" s="14">
        <f t="shared" si="4"/>
        <v>1</v>
      </c>
      <c r="P31" s="14">
        <f t="shared" si="5"/>
        <v>1</v>
      </c>
      <c r="R31" s="36"/>
      <c r="S31" s="14">
        <f t="shared" si="6"/>
        <v>20</v>
      </c>
      <c r="T31" s="14">
        <f t="shared" si="7"/>
        <v>0</v>
      </c>
    </row>
    <row r="32" spans="1:20" x14ac:dyDescent="0.25">
      <c r="A32" s="5"/>
      <c r="B32" s="13" t="s">
        <v>324</v>
      </c>
      <c r="C32" s="14">
        <f t="shared" si="0"/>
        <v>1</v>
      </c>
      <c r="D32" s="33"/>
      <c r="F32" s="36"/>
      <c r="G32" s="14">
        <f t="shared" si="1"/>
        <v>7</v>
      </c>
      <c r="H32" s="14">
        <f t="shared" si="9"/>
        <v>0</v>
      </c>
      <c r="J32" s="36"/>
      <c r="K32" s="14">
        <f t="shared" si="2"/>
        <v>13</v>
      </c>
      <c r="L32" s="14">
        <f t="shared" si="3"/>
        <v>0</v>
      </c>
      <c r="N32" s="36">
        <v>4</v>
      </c>
      <c r="O32" s="14">
        <f t="shared" si="4"/>
        <v>1</v>
      </c>
      <c r="P32" s="14">
        <f t="shared" si="5"/>
        <v>1</v>
      </c>
      <c r="R32" s="36"/>
      <c r="S32" s="14">
        <f t="shared" si="6"/>
        <v>20</v>
      </c>
      <c r="T32" s="14">
        <f t="shared" si="7"/>
        <v>0</v>
      </c>
    </row>
    <row r="33" spans="1:20" x14ac:dyDescent="0.25">
      <c r="A33" s="5">
        <v>15</v>
      </c>
      <c r="B33" s="13" t="s">
        <v>243</v>
      </c>
      <c r="C33" s="14">
        <f t="shared" si="0"/>
        <v>0</v>
      </c>
      <c r="D33" s="33"/>
      <c r="F33" s="36"/>
      <c r="G33" s="14">
        <f t="shared" si="1"/>
        <v>7</v>
      </c>
      <c r="H33" s="14"/>
      <c r="J33" s="36"/>
      <c r="K33" s="14">
        <f t="shared" si="2"/>
        <v>13</v>
      </c>
      <c r="L33" s="14">
        <f t="shared" si="3"/>
        <v>0</v>
      </c>
      <c r="N33" s="36"/>
      <c r="O33" s="14">
        <f t="shared" si="4"/>
        <v>5</v>
      </c>
      <c r="P33" s="14">
        <f t="shared" si="5"/>
        <v>0</v>
      </c>
      <c r="R33" s="36"/>
      <c r="S33" s="14">
        <f t="shared" si="6"/>
        <v>20</v>
      </c>
      <c r="T33" s="14">
        <f t="shared" si="7"/>
        <v>0</v>
      </c>
    </row>
    <row r="34" spans="1:20" x14ac:dyDescent="0.25">
      <c r="A34" s="5"/>
      <c r="B34" s="13"/>
      <c r="C34" s="14">
        <f t="shared" si="0"/>
        <v>0</v>
      </c>
      <c r="D34" s="33"/>
      <c r="F34" s="36"/>
      <c r="G34" s="14">
        <f t="shared" si="1"/>
        <v>7</v>
      </c>
      <c r="H34" s="14">
        <f t="shared" ref="H34:H40" si="10">IF(F34=0,0,G34)</f>
        <v>0</v>
      </c>
      <c r="J34" s="36"/>
      <c r="K34" s="14">
        <f t="shared" si="2"/>
        <v>13</v>
      </c>
      <c r="L34" s="14">
        <f t="shared" si="3"/>
        <v>0</v>
      </c>
      <c r="N34" s="36"/>
      <c r="O34" s="14">
        <f t="shared" si="4"/>
        <v>5</v>
      </c>
      <c r="P34" s="14">
        <f t="shared" si="5"/>
        <v>0</v>
      </c>
      <c r="R34" s="36"/>
      <c r="S34" s="14">
        <f t="shared" si="6"/>
        <v>20</v>
      </c>
      <c r="T34" s="14">
        <f t="shared" si="7"/>
        <v>0</v>
      </c>
    </row>
    <row r="35" spans="1:20" x14ac:dyDescent="0.25">
      <c r="A35" s="5"/>
      <c r="B35" s="13"/>
      <c r="C35" s="14">
        <f t="shared" si="0"/>
        <v>0</v>
      </c>
      <c r="D35" s="33"/>
      <c r="F35" s="36"/>
      <c r="G35" s="14">
        <f t="shared" si="1"/>
        <v>7</v>
      </c>
      <c r="H35" s="14">
        <f t="shared" si="10"/>
        <v>0</v>
      </c>
      <c r="J35" s="36"/>
      <c r="K35" s="14">
        <f t="shared" si="2"/>
        <v>13</v>
      </c>
      <c r="L35" s="14">
        <f t="shared" si="3"/>
        <v>0</v>
      </c>
      <c r="N35" s="36"/>
      <c r="O35" s="14">
        <f t="shared" si="4"/>
        <v>5</v>
      </c>
      <c r="P35" s="14">
        <f t="shared" si="5"/>
        <v>0</v>
      </c>
      <c r="R35" s="36"/>
      <c r="S35" s="14">
        <f t="shared" si="6"/>
        <v>20</v>
      </c>
      <c r="T35" s="14">
        <f t="shared" si="7"/>
        <v>0</v>
      </c>
    </row>
    <row r="36" spans="1:20" x14ac:dyDescent="0.25">
      <c r="A36" s="5"/>
      <c r="B36" s="13"/>
      <c r="C36" s="14">
        <f t="shared" si="0"/>
        <v>0</v>
      </c>
      <c r="D36" s="33"/>
      <c r="F36" s="36"/>
      <c r="G36" s="14">
        <f t="shared" si="1"/>
        <v>7</v>
      </c>
      <c r="H36" s="14">
        <f t="shared" si="10"/>
        <v>0</v>
      </c>
      <c r="J36" s="36"/>
      <c r="K36" s="14">
        <f t="shared" si="2"/>
        <v>13</v>
      </c>
      <c r="L36" s="14">
        <f t="shared" si="3"/>
        <v>0</v>
      </c>
      <c r="N36" s="36"/>
      <c r="O36" s="14">
        <f t="shared" si="4"/>
        <v>5</v>
      </c>
      <c r="P36" s="14">
        <f t="shared" si="5"/>
        <v>0</v>
      </c>
      <c r="R36" s="36"/>
      <c r="S36" s="14">
        <f t="shared" si="6"/>
        <v>20</v>
      </c>
      <c r="T36" s="14">
        <f t="shared" si="7"/>
        <v>0</v>
      </c>
    </row>
    <row r="37" spans="1:20" x14ac:dyDescent="0.25">
      <c r="A37" s="5"/>
      <c r="B37" s="13"/>
      <c r="C37" s="14">
        <f t="shared" si="0"/>
        <v>0</v>
      </c>
      <c r="D37" s="33"/>
      <c r="F37" s="36"/>
      <c r="G37" s="14">
        <f t="shared" si="1"/>
        <v>7</v>
      </c>
      <c r="H37" s="14">
        <f t="shared" si="10"/>
        <v>0</v>
      </c>
      <c r="J37" s="36"/>
      <c r="K37" s="14">
        <f t="shared" si="2"/>
        <v>13</v>
      </c>
      <c r="L37" s="14">
        <f t="shared" si="3"/>
        <v>0</v>
      </c>
      <c r="N37" s="36"/>
      <c r="O37" s="14">
        <f t="shared" si="4"/>
        <v>5</v>
      </c>
      <c r="P37" s="14">
        <f t="shared" si="5"/>
        <v>0</v>
      </c>
      <c r="R37" s="36"/>
      <c r="S37" s="14">
        <f t="shared" si="6"/>
        <v>20</v>
      </c>
      <c r="T37" s="14">
        <f t="shared" si="7"/>
        <v>0</v>
      </c>
    </row>
    <row r="38" spans="1:20" x14ac:dyDescent="0.25">
      <c r="A38" s="5"/>
      <c r="B38" s="13"/>
      <c r="C38" s="14">
        <f t="shared" si="0"/>
        <v>0</v>
      </c>
      <c r="D38" s="33"/>
      <c r="F38" s="36"/>
      <c r="G38" s="14">
        <f t="shared" si="1"/>
        <v>7</v>
      </c>
      <c r="H38" s="14">
        <f t="shared" si="10"/>
        <v>0</v>
      </c>
      <c r="J38" s="36"/>
      <c r="K38" s="14">
        <f t="shared" si="2"/>
        <v>13</v>
      </c>
      <c r="L38" s="14">
        <f t="shared" si="3"/>
        <v>0</v>
      </c>
      <c r="N38" s="36"/>
      <c r="O38" s="14">
        <f t="shared" si="4"/>
        <v>5</v>
      </c>
      <c r="P38" s="14">
        <f t="shared" si="5"/>
        <v>0</v>
      </c>
      <c r="R38" s="36"/>
      <c r="S38" s="14">
        <f t="shared" si="6"/>
        <v>20</v>
      </c>
      <c r="T38" s="14">
        <f t="shared" si="7"/>
        <v>0</v>
      </c>
    </row>
    <row r="39" spans="1:20" x14ac:dyDescent="0.25">
      <c r="A39" s="5"/>
      <c r="B39" s="13"/>
      <c r="C39" s="14">
        <f t="shared" si="0"/>
        <v>0</v>
      </c>
      <c r="D39" s="33"/>
      <c r="F39" s="36"/>
      <c r="G39" s="14">
        <f t="shared" si="1"/>
        <v>7</v>
      </c>
      <c r="H39" s="14">
        <f t="shared" si="10"/>
        <v>0</v>
      </c>
      <c r="J39" s="36"/>
      <c r="K39" s="14">
        <f t="shared" si="2"/>
        <v>13</v>
      </c>
      <c r="L39" s="14">
        <f t="shared" si="3"/>
        <v>0</v>
      </c>
      <c r="N39" s="36"/>
      <c r="O39" s="14">
        <f t="shared" si="4"/>
        <v>5</v>
      </c>
      <c r="P39" s="14">
        <f t="shared" si="5"/>
        <v>0</v>
      </c>
      <c r="R39" s="36"/>
      <c r="S39" s="14">
        <f t="shared" si="6"/>
        <v>20</v>
      </c>
      <c r="T39" s="14">
        <f t="shared" si="7"/>
        <v>0</v>
      </c>
    </row>
    <row r="40" spans="1:20" x14ac:dyDescent="0.25">
      <c r="A40" s="5"/>
      <c r="B40" s="13"/>
      <c r="C40" s="14">
        <f t="shared" si="0"/>
        <v>0</v>
      </c>
      <c r="D40" s="33"/>
      <c r="F40" s="36"/>
      <c r="G40" s="14">
        <f t="shared" si="1"/>
        <v>7</v>
      </c>
      <c r="H40" s="14">
        <f t="shared" si="10"/>
        <v>0</v>
      </c>
      <c r="J40" s="36"/>
      <c r="K40" s="14">
        <f t="shared" si="2"/>
        <v>13</v>
      </c>
      <c r="L40" s="14">
        <f t="shared" si="3"/>
        <v>0</v>
      </c>
      <c r="N40" s="36"/>
      <c r="O40" s="14">
        <f t="shared" si="4"/>
        <v>5</v>
      </c>
      <c r="P40" s="14">
        <f t="shared" si="5"/>
        <v>0</v>
      </c>
      <c r="R40" s="36"/>
      <c r="S40" s="14">
        <f t="shared" si="6"/>
        <v>20</v>
      </c>
      <c r="T40" s="14">
        <f t="shared" si="7"/>
        <v>0</v>
      </c>
    </row>
    <row r="42" spans="1:20" x14ac:dyDescent="0.25">
      <c r="G42" s="3"/>
      <c r="H42" s="3"/>
      <c r="K42" s="3"/>
      <c r="L42" s="3"/>
      <c r="O42" s="3"/>
      <c r="P42" s="3"/>
      <c r="S42" s="3"/>
      <c r="T42" s="3"/>
    </row>
    <row r="43" spans="1:20" ht="50.25" customHeight="1" x14ac:dyDescent="0.25">
      <c r="B43" s="97" t="s">
        <v>246</v>
      </c>
      <c r="C43" s="97"/>
      <c r="D43" s="97"/>
      <c r="F43" s="16"/>
      <c r="G43" s="3"/>
      <c r="H43" s="3"/>
      <c r="J43" s="16"/>
      <c r="K43" s="3"/>
      <c r="L43" s="3"/>
      <c r="N43" s="16"/>
      <c r="O43" s="3"/>
      <c r="P43" s="3"/>
      <c r="R43" s="16"/>
      <c r="S43" s="3"/>
      <c r="T43" s="3"/>
    </row>
    <row r="44" spans="1:20" ht="50.25" customHeight="1" x14ac:dyDescent="0.25">
      <c r="B44" s="98"/>
      <c r="C44" s="98"/>
      <c r="D44" s="98"/>
      <c r="G44" s="3"/>
      <c r="H44" s="3"/>
      <c r="K44" s="3"/>
      <c r="L44" s="3"/>
      <c r="O44" s="3"/>
      <c r="P44" s="3"/>
      <c r="S44" s="3"/>
      <c r="T44" s="3"/>
    </row>
    <row r="45" spans="1:20" x14ac:dyDescent="0.25">
      <c r="B45" s="98"/>
      <c r="C45" s="98"/>
      <c r="D45" s="98"/>
      <c r="G45" s="3"/>
      <c r="H45" s="3"/>
      <c r="K45" s="3"/>
      <c r="L45" s="3"/>
      <c r="O45" s="3"/>
      <c r="P45" s="3"/>
      <c r="S45" s="3"/>
      <c r="T45" s="3"/>
    </row>
    <row r="46" spans="1:20" x14ac:dyDescent="0.25">
      <c r="G46" s="3"/>
      <c r="H46" s="3"/>
      <c r="K46" s="3"/>
      <c r="L46" s="3"/>
      <c r="O46" s="3"/>
      <c r="P46" s="3"/>
      <c r="S46" s="3"/>
      <c r="T46" s="3"/>
    </row>
    <row r="47" spans="1:20" x14ac:dyDescent="0.25">
      <c r="B47" s="51" t="s">
        <v>250</v>
      </c>
      <c r="C47" s="53" t="s">
        <v>252</v>
      </c>
      <c r="D47" s="52" t="s">
        <v>7</v>
      </c>
      <c r="G47" s="3"/>
      <c r="H47" s="52" t="s">
        <v>322</v>
      </c>
      <c r="K47" s="3"/>
      <c r="L47" s="3" t="s">
        <v>283</v>
      </c>
      <c r="O47" s="3"/>
      <c r="P47" s="3"/>
      <c r="S47" s="3"/>
      <c r="T47" s="3"/>
    </row>
    <row r="48" spans="1:20" x14ac:dyDescent="0.25">
      <c r="B48" s="52" t="s">
        <v>251</v>
      </c>
      <c r="C48" s="54">
        <v>44794</v>
      </c>
      <c r="D48" s="52" t="s">
        <v>2</v>
      </c>
      <c r="G48" s="3"/>
      <c r="H48" s="52" t="s">
        <v>253</v>
      </c>
      <c r="K48" s="3"/>
      <c r="L48" s="52">
        <v>1</v>
      </c>
      <c r="O48" s="3"/>
      <c r="P48" s="3"/>
      <c r="S48" s="3"/>
      <c r="T48" s="3"/>
    </row>
    <row r="49" spans="2:20" x14ac:dyDescent="0.25">
      <c r="B49" s="52" t="s">
        <v>264</v>
      </c>
      <c r="C49" s="54">
        <v>44800</v>
      </c>
      <c r="D49" s="52" t="s">
        <v>257</v>
      </c>
      <c r="G49" s="3"/>
      <c r="H49" s="52" t="s">
        <v>253</v>
      </c>
      <c r="K49" s="3"/>
      <c r="L49" s="3"/>
      <c r="O49" s="3"/>
      <c r="P49" s="3"/>
      <c r="S49" s="3"/>
      <c r="T49" s="3"/>
    </row>
    <row r="50" spans="2:20" x14ac:dyDescent="0.25">
      <c r="B50" s="52" t="s">
        <v>265</v>
      </c>
      <c r="C50" s="3"/>
      <c r="D50" s="52" t="s">
        <v>255</v>
      </c>
      <c r="G50" s="3"/>
      <c r="H50" s="3"/>
      <c r="K50" s="3"/>
      <c r="L50" s="3"/>
      <c r="O50" s="3"/>
      <c r="P50" s="3"/>
      <c r="S50" s="3"/>
      <c r="T50" s="3"/>
    </row>
    <row r="51" spans="2:20" x14ac:dyDescent="0.25">
      <c r="B51" s="52" t="s">
        <v>266</v>
      </c>
      <c r="C51" s="54">
        <v>45095</v>
      </c>
      <c r="D51" s="52" t="s">
        <v>267</v>
      </c>
      <c r="G51" s="3"/>
      <c r="H51" s="52" t="s">
        <v>253</v>
      </c>
      <c r="K51" s="3"/>
      <c r="L51" s="3"/>
      <c r="O51" s="3"/>
      <c r="P51" s="3"/>
      <c r="S51" s="3"/>
      <c r="T51" s="3"/>
    </row>
    <row r="52" spans="2:20" x14ac:dyDescent="0.25">
      <c r="B52" s="52" t="s">
        <v>265</v>
      </c>
      <c r="C52" s="3"/>
      <c r="D52" s="52" t="s">
        <v>260</v>
      </c>
      <c r="G52" s="3"/>
      <c r="H52" s="3"/>
      <c r="K52" s="3"/>
      <c r="L52" s="3"/>
      <c r="O52" s="3"/>
      <c r="P52" s="3"/>
      <c r="S52" s="3"/>
      <c r="T52" s="3"/>
    </row>
    <row r="53" spans="2:20" x14ac:dyDescent="0.25">
      <c r="B53" s="52" t="s">
        <v>269</v>
      </c>
      <c r="C53" s="54">
        <v>44786</v>
      </c>
      <c r="D53" s="52" t="s">
        <v>268</v>
      </c>
      <c r="G53" s="3"/>
      <c r="H53" s="52" t="s">
        <v>253</v>
      </c>
      <c r="K53" s="3"/>
      <c r="L53" s="3"/>
      <c r="O53" s="3"/>
      <c r="P53" s="3"/>
      <c r="S53" s="3"/>
      <c r="T53" s="3"/>
    </row>
    <row r="54" spans="2:20" x14ac:dyDescent="0.25">
      <c r="B54" s="52" t="s">
        <v>270</v>
      </c>
      <c r="C54" s="54">
        <v>45137</v>
      </c>
      <c r="D54" s="52" t="s">
        <v>271</v>
      </c>
      <c r="G54" s="3"/>
      <c r="H54" s="52" t="s">
        <v>253</v>
      </c>
      <c r="K54" s="3"/>
      <c r="L54" s="3"/>
      <c r="O54" s="3"/>
      <c r="P54" s="3"/>
      <c r="S54" s="3"/>
      <c r="T54" s="3"/>
    </row>
    <row r="55" spans="2:20" x14ac:dyDescent="0.25">
      <c r="B55" s="55" t="s">
        <v>273</v>
      </c>
      <c r="C55" s="54">
        <v>44786</v>
      </c>
      <c r="D55" s="52" t="s">
        <v>1</v>
      </c>
      <c r="G55" s="3"/>
      <c r="H55" s="3" t="s">
        <v>272</v>
      </c>
      <c r="K55" s="3"/>
      <c r="L55" s="3"/>
      <c r="O55" s="3"/>
      <c r="P55" s="3"/>
      <c r="S55" s="3"/>
      <c r="T55" s="3"/>
    </row>
    <row r="56" spans="2:20" x14ac:dyDescent="0.25">
      <c r="B56" s="3" t="s">
        <v>280</v>
      </c>
      <c r="C56" s="54">
        <v>44779</v>
      </c>
      <c r="D56" s="3" t="s">
        <v>1</v>
      </c>
      <c r="G56" s="3"/>
      <c r="H56" s="3" t="s">
        <v>253</v>
      </c>
      <c r="K56" s="3"/>
      <c r="L56" s="3">
        <v>2</v>
      </c>
      <c r="O56" s="3"/>
      <c r="P56" s="3"/>
      <c r="S56" s="3"/>
      <c r="T56" s="3"/>
    </row>
    <row r="57" spans="2:20" x14ac:dyDescent="0.25">
      <c r="B57" s="52" t="s">
        <v>254</v>
      </c>
      <c r="C57" s="54">
        <v>45074</v>
      </c>
      <c r="D57" s="52" t="s">
        <v>255</v>
      </c>
      <c r="G57" s="3"/>
      <c r="H57" s="52" t="s">
        <v>253</v>
      </c>
      <c r="K57" s="3"/>
      <c r="L57" s="3"/>
      <c r="O57" s="3"/>
      <c r="P57" s="3"/>
      <c r="S57" s="3"/>
      <c r="T57" s="3"/>
    </row>
    <row r="58" spans="2:20" x14ac:dyDescent="0.25">
      <c r="B58" s="52" t="s">
        <v>256</v>
      </c>
      <c r="C58" s="54">
        <v>45080</v>
      </c>
      <c r="D58" s="52" t="s">
        <v>257</v>
      </c>
      <c r="G58" s="3"/>
      <c r="H58" s="52" t="s">
        <v>253</v>
      </c>
      <c r="K58" s="3"/>
      <c r="L58" s="3"/>
      <c r="O58" s="3"/>
      <c r="P58" s="3"/>
      <c r="S58" s="3"/>
      <c r="T58" s="3"/>
    </row>
    <row r="59" spans="2:20" x14ac:dyDescent="0.25">
      <c r="B59" s="52" t="s">
        <v>258</v>
      </c>
      <c r="C59" s="54">
        <v>45087</v>
      </c>
      <c r="D59" s="52" t="s">
        <v>2</v>
      </c>
      <c r="G59" s="3"/>
      <c r="H59" s="52" t="s">
        <v>253</v>
      </c>
      <c r="K59" s="3"/>
      <c r="L59" s="3"/>
      <c r="O59" s="3"/>
      <c r="P59" s="3"/>
      <c r="S59" s="3"/>
      <c r="T59" s="3"/>
    </row>
    <row r="60" spans="2:20" x14ac:dyDescent="0.25">
      <c r="B60" s="52" t="s">
        <v>259</v>
      </c>
      <c r="C60" s="54">
        <v>45102</v>
      </c>
      <c r="D60" s="52" t="s">
        <v>260</v>
      </c>
      <c r="G60" s="3"/>
      <c r="H60" s="52" t="s">
        <v>253</v>
      </c>
      <c r="K60" s="3"/>
      <c r="L60" s="3"/>
      <c r="O60" s="3"/>
      <c r="P60" s="3"/>
      <c r="S60" s="3"/>
      <c r="T60" s="3"/>
    </row>
    <row r="61" spans="2:20" x14ac:dyDescent="0.25">
      <c r="B61" s="56" t="s">
        <v>261</v>
      </c>
      <c r="C61" s="54">
        <v>45115</v>
      </c>
      <c r="D61" s="52" t="s">
        <v>1</v>
      </c>
      <c r="G61" s="3"/>
      <c r="H61" s="52" t="s">
        <v>262</v>
      </c>
      <c r="K61" s="3"/>
      <c r="L61" s="3"/>
      <c r="O61" s="3"/>
      <c r="P61" s="3"/>
      <c r="S61" s="3"/>
      <c r="T61" s="3"/>
    </row>
    <row r="62" spans="2:20" x14ac:dyDescent="0.25">
      <c r="B62" s="52" t="s">
        <v>263</v>
      </c>
      <c r="C62" s="54">
        <v>45129</v>
      </c>
      <c r="D62" s="52" t="s">
        <v>32</v>
      </c>
      <c r="G62" s="3"/>
      <c r="H62" s="52" t="s">
        <v>253</v>
      </c>
      <c r="K62" s="3"/>
      <c r="L62" s="3"/>
      <c r="O62" s="3"/>
      <c r="P62" s="3"/>
      <c r="S62" s="3"/>
      <c r="T62" s="3"/>
    </row>
    <row r="63" spans="2:20" x14ac:dyDescent="0.25">
      <c r="C63" s="3"/>
      <c r="G63" s="3"/>
      <c r="H63" s="3"/>
      <c r="K63" s="3"/>
      <c r="L63" s="3"/>
      <c r="O63" s="3"/>
      <c r="P63" s="3"/>
      <c r="S63" s="3"/>
      <c r="T63" s="3"/>
    </row>
    <row r="64" spans="2:20" x14ac:dyDescent="0.25">
      <c r="B64" s="58" t="s">
        <v>274</v>
      </c>
      <c r="C64" s="3" t="s">
        <v>281</v>
      </c>
      <c r="D64" s="3" t="s">
        <v>1</v>
      </c>
      <c r="G64" s="3"/>
      <c r="H64" s="3"/>
      <c r="K64" s="3"/>
      <c r="L64" s="3"/>
      <c r="O64" s="3"/>
      <c r="P64" s="3"/>
      <c r="S64" s="3"/>
      <c r="T64" s="3"/>
    </row>
    <row r="65" spans="2:20" x14ac:dyDescent="0.25">
      <c r="B65" s="58" t="s">
        <v>275</v>
      </c>
      <c r="C65" s="3" t="s">
        <v>282</v>
      </c>
      <c r="D65" s="3" t="s">
        <v>2</v>
      </c>
      <c r="G65" s="3"/>
      <c r="H65" s="3"/>
      <c r="K65" s="3"/>
      <c r="L65" s="3"/>
      <c r="O65" s="3"/>
      <c r="P65" s="3"/>
      <c r="S65" s="3"/>
      <c r="T65" s="3"/>
    </row>
    <row r="66" spans="2:20" x14ac:dyDescent="0.25">
      <c r="G66" s="3"/>
      <c r="H66" s="3"/>
      <c r="K66" s="3"/>
      <c r="L66" s="3"/>
      <c r="O66" s="3"/>
      <c r="P66" s="3"/>
      <c r="S66" s="3"/>
      <c r="T66" s="3"/>
    </row>
    <row r="67" spans="2:20" x14ac:dyDescent="0.25">
      <c r="G67" s="3"/>
      <c r="H67" s="3"/>
      <c r="K67" s="3"/>
      <c r="L67" s="3"/>
      <c r="O67" s="3"/>
      <c r="P67" s="3"/>
      <c r="S67" s="3"/>
      <c r="T67" s="3"/>
    </row>
    <row r="68" spans="2:20" x14ac:dyDescent="0.25">
      <c r="G68" s="3"/>
      <c r="H68" s="3"/>
      <c r="K68" s="3"/>
      <c r="L68" s="3"/>
      <c r="O68" s="3"/>
      <c r="P68" s="3"/>
      <c r="S68" s="3"/>
      <c r="T68" s="3"/>
    </row>
    <row r="69" spans="2:20" x14ac:dyDescent="0.25">
      <c r="G69" s="3"/>
      <c r="H69" s="3"/>
      <c r="K69" s="3"/>
      <c r="L69" s="3"/>
      <c r="O69" s="3"/>
      <c r="P69" s="3"/>
      <c r="S69" s="3"/>
      <c r="T69" s="3"/>
    </row>
    <row r="70" spans="2:20" x14ac:dyDescent="0.25">
      <c r="G70" s="3"/>
      <c r="H70" s="3"/>
      <c r="K70" s="3"/>
      <c r="L70" s="3"/>
      <c r="O70" s="3"/>
      <c r="P70" s="3"/>
      <c r="S70" s="3"/>
      <c r="T70" s="3"/>
    </row>
    <row r="72" spans="2:20" x14ac:dyDescent="0.25">
      <c r="H72" s="16"/>
      <c r="L72" s="16"/>
      <c r="P72" s="16"/>
      <c r="T72" s="16"/>
    </row>
  </sheetData>
  <sortState xmlns:xlrd2="http://schemas.microsoft.com/office/spreadsheetml/2017/richdata2" ref="A6:T33">
    <sortCondition descending="1" ref="C6:C33"/>
  </sortState>
  <mergeCells count="6">
    <mergeCell ref="B43:D45"/>
    <mergeCell ref="F2:H2"/>
    <mergeCell ref="J2:L2"/>
    <mergeCell ref="N2:P2"/>
    <mergeCell ref="R2:T2"/>
    <mergeCell ref="A2:D3"/>
  </mergeCells>
  <conditionalFormatting sqref="F6:F40">
    <cfRule type="cellIs" dxfId="31" priority="16" operator="greaterThan">
      <formula>0</formula>
    </cfRule>
  </conditionalFormatting>
  <conditionalFormatting sqref="H6:H40">
    <cfRule type="cellIs" dxfId="30" priority="17" operator="greaterThan">
      <formula>0</formula>
    </cfRule>
  </conditionalFormatting>
  <conditionalFormatting sqref="J6:J40">
    <cfRule type="cellIs" dxfId="29" priority="12" operator="greaterThan">
      <formula>0</formula>
    </cfRule>
  </conditionalFormatting>
  <conditionalFormatting sqref="L6:L40">
    <cfRule type="cellIs" dxfId="28" priority="13" operator="greaterThan">
      <formula>0</formula>
    </cfRule>
  </conditionalFormatting>
  <conditionalFormatting sqref="N6:N40">
    <cfRule type="cellIs" dxfId="27" priority="8" operator="greaterThan">
      <formula>0</formula>
    </cfRule>
  </conditionalFormatting>
  <conditionalFormatting sqref="P6:P40">
    <cfRule type="cellIs" dxfId="26" priority="9" operator="greaterThan">
      <formula>0</formula>
    </cfRule>
  </conditionalFormatting>
  <conditionalFormatting sqref="R6:R40">
    <cfRule type="cellIs" dxfId="25" priority="1" operator="greaterThan">
      <formula>0</formula>
    </cfRule>
  </conditionalFormatting>
  <conditionalFormatting sqref="T6:T40">
    <cfRule type="cellIs" dxfId="24" priority="3" operator="greaterThan">
      <formula>0</formula>
    </cfRule>
  </conditionalFormatting>
  <dataValidations count="2">
    <dataValidation type="list" allowBlank="1" showInputMessage="1" showErrorMessage="1" promptTitle="Steuerleute" prompt="Auswahl Steuerleute_x000a_" sqref="B6" xr:uid="{E2617605-7134-4342-A934-161F349157F7}">
      <formula1>Andresen_Aksel___UYCWg___DEN_425</formula1>
    </dataValidation>
    <dataValidation type="list" allowBlank="1" showInputMessage="1" showErrorMessage="1" promptTitle="Steuerleute" sqref="B7:B40" xr:uid="{B1BBBE54-B302-4B16-91B1-41C3E128DEF9}">
      <formula1>Andresen_Aksel___UYCWg___DEN_425</formula1>
    </dataValidation>
  </dataValidations>
  <pageMargins left="0.7" right="0.7" top="0.78740157499999996" bottom="0.78740157499999996" header="0.3" footer="0.3"/>
  <pageSetup paperSize="8" scale="54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7930B-A808-42FF-B6A0-6DE3CCE06FC0}">
  <sheetPr>
    <pageSetUpPr fitToPage="1"/>
  </sheetPr>
  <dimension ref="A1:AR72"/>
  <sheetViews>
    <sheetView showZeros="0" zoomScale="80" zoomScaleNormal="80" workbookViewId="0">
      <pane ySplit="3" topLeftCell="A4" activePane="bottomLeft" state="frozen"/>
      <selection pane="bottomLeft" activeCell="H15" sqref="H15"/>
    </sheetView>
  </sheetViews>
  <sheetFormatPr baseColWidth="10" defaultColWidth="11.42578125" defaultRowHeight="15" outlineLevelCol="1" x14ac:dyDescent="0.25"/>
  <cols>
    <col min="1" max="1" width="6" style="3" customWidth="1"/>
    <col min="2" max="2" width="54" style="3" customWidth="1"/>
    <col min="3" max="3" width="11.42578125" style="4"/>
    <col min="4" max="4" width="11.5703125" style="3" hidden="1" customWidth="1" outlineLevel="1"/>
    <col min="5" max="5" width="2.7109375" customWidth="1" collapsed="1"/>
    <col min="6" max="6" width="9.7109375" style="4" customWidth="1"/>
    <col min="7" max="7" width="9.7109375" style="4" hidden="1" customWidth="1" outlineLevel="1"/>
    <col min="8" max="8" width="9.7109375" style="4" customWidth="1" collapsed="1"/>
    <col min="9" max="9" width="2.7109375" customWidth="1"/>
    <col min="10" max="10" width="9.7109375" style="4" customWidth="1"/>
    <col min="11" max="11" width="9.7109375" style="4" hidden="1" customWidth="1" outlineLevel="1"/>
    <col min="12" max="12" width="9.7109375" style="4" customWidth="1" collapsed="1"/>
    <col min="13" max="13" width="2.7109375" customWidth="1"/>
    <col min="14" max="14" width="9.7109375" style="4" customWidth="1"/>
    <col min="15" max="15" width="9.7109375" style="4" hidden="1" customWidth="1" outlineLevel="1"/>
    <col min="16" max="16" width="9.7109375" style="4" customWidth="1" collapsed="1"/>
    <col min="17" max="17" width="2.7109375" customWidth="1"/>
    <col min="18" max="18" width="9.7109375" style="4" customWidth="1"/>
    <col min="19" max="19" width="9.7109375" style="4" hidden="1" customWidth="1" outlineLevel="1"/>
    <col min="20" max="20" width="9.7109375" style="4" customWidth="1" collapsed="1"/>
    <col min="21" max="21" width="2.7109375" customWidth="1"/>
    <col min="22" max="22" width="9.7109375" style="4" customWidth="1"/>
    <col min="23" max="23" width="9.7109375" style="4" hidden="1" customWidth="1" outlineLevel="1"/>
    <col min="24" max="24" width="9.7109375" style="4" customWidth="1" collapsed="1"/>
    <col min="25" max="25" width="2.7109375" customWidth="1"/>
    <col min="26" max="26" width="9.7109375" style="4" customWidth="1"/>
    <col min="27" max="27" width="9.7109375" style="4" hidden="1" customWidth="1" outlineLevel="1"/>
    <col min="28" max="28" width="9.7109375" style="4" customWidth="1" collapsed="1"/>
    <col min="29" max="29" width="2.7109375" customWidth="1"/>
    <col min="30" max="30" width="9.7109375" style="4" customWidth="1"/>
    <col min="31" max="31" width="9.7109375" style="4" hidden="1" customWidth="1" outlineLevel="1"/>
    <col min="32" max="32" width="9.7109375" style="4" customWidth="1" collapsed="1"/>
    <col min="33" max="39" width="11.42578125" style="3"/>
    <col min="40" max="40" width="32.7109375" style="3" bestFit="1" customWidth="1"/>
    <col min="41" max="16384" width="11.42578125" style="3"/>
  </cols>
  <sheetData>
    <row r="1" spans="1:44" ht="12.75" customHeight="1" x14ac:dyDescent="0.25">
      <c r="A1" s="4"/>
      <c r="B1" s="7"/>
      <c r="C1" s="7"/>
      <c r="D1" s="7"/>
    </row>
    <row r="2" spans="1:44" ht="167.25" customHeight="1" x14ac:dyDescent="0.25">
      <c r="A2" s="99" t="s">
        <v>365</v>
      </c>
      <c r="B2" s="100"/>
      <c r="C2" s="100"/>
      <c r="D2" s="100"/>
      <c r="F2" s="83" t="s">
        <v>294</v>
      </c>
      <c r="G2" s="84"/>
      <c r="H2" s="84"/>
      <c r="J2" s="83" t="s">
        <v>295</v>
      </c>
      <c r="K2" s="84"/>
      <c r="L2" s="84"/>
      <c r="N2" s="83" t="s">
        <v>300</v>
      </c>
      <c r="O2" s="84"/>
      <c r="P2" s="84"/>
      <c r="R2" s="83" t="s">
        <v>296</v>
      </c>
      <c r="S2" s="84"/>
      <c r="T2" s="84"/>
      <c r="V2" s="83" t="s">
        <v>297</v>
      </c>
      <c r="W2" s="84"/>
      <c r="X2" s="84"/>
      <c r="Z2" s="83" t="s">
        <v>298</v>
      </c>
      <c r="AA2" s="84"/>
      <c r="AB2" s="84"/>
      <c r="AD2" s="83" t="s">
        <v>299</v>
      </c>
      <c r="AE2" s="84"/>
      <c r="AF2" s="84"/>
    </row>
    <row r="3" spans="1:44" ht="15.95" customHeight="1" x14ac:dyDescent="0.25">
      <c r="A3" s="101"/>
      <c r="B3" s="102"/>
      <c r="C3" s="102"/>
      <c r="D3" s="102"/>
      <c r="F3" s="20" t="s">
        <v>181</v>
      </c>
      <c r="G3" s="39"/>
      <c r="H3" s="37">
        <v>1</v>
      </c>
      <c r="J3" s="20" t="s">
        <v>181</v>
      </c>
      <c r="K3" s="39"/>
      <c r="L3" s="37">
        <v>4</v>
      </c>
      <c r="N3" s="20" t="s">
        <v>181</v>
      </c>
      <c r="O3" s="39"/>
      <c r="P3" s="37">
        <v>2</v>
      </c>
      <c r="R3" s="20" t="s">
        <v>181</v>
      </c>
      <c r="S3" s="39"/>
      <c r="T3" s="37">
        <v>3</v>
      </c>
      <c r="V3" s="20" t="s">
        <v>181</v>
      </c>
      <c r="W3" s="39"/>
      <c r="X3" s="37">
        <v>3</v>
      </c>
      <c r="Z3" s="20" t="s">
        <v>181</v>
      </c>
      <c r="AA3" s="39"/>
      <c r="AB3" s="37">
        <v>2</v>
      </c>
      <c r="AC3" s="20"/>
      <c r="AD3" s="20" t="s">
        <v>181</v>
      </c>
      <c r="AE3" s="39"/>
      <c r="AF3" s="37">
        <v>15</v>
      </c>
    </row>
    <row r="4" spans="1:44" ht="9.9499999999999993" customHeight="1" x14ac:dyDescent="0.25">
      <c r="A4" s="4"/>
      <c r="B4" s="7"/>
      <c r="C4" s="7"/>
      <c r="D4" s="7"/>
      <c r="G4" s="12"/>
      <c r="H4" s="16"/>
      <c r="K4" s="12"/>
      <c r="L4" s="16"/>
      <c r="O4" s="12"/>
      <c r="P4" s="16"/>
      <c r="S4" s="12"/>
      <c r="T4" s="16"/>
      <c r="W4" s="12"/>
      <c r="X4" s="16"/>
      <c r="AA4" s="12"/>
      <c r="AB4" s="16"/>
      <c r="AE4" s="12"/>
      <c r="AF4" s="16"/>
    </row>
    <row r="5" spans="1:44" ht="54" customHeight="1" x14ac:dyDescent="0.25">
      <c r="A5" s="20" t="s">
        <v>5</v>
      </c>
      <c r="B5" s="27" t="s">
        <v>162</v>
      </c>
      <c r="C5" s="20" t="s">
        <v>8</v>
      </c>
      <c r="D5" s="29" t="s">
        <v>227</v>
      </c>
      <c r="F5" s="42" t="s">
        <v>223</v>
      </c>
      <c r="G5" s="42"/>
      <c r="H5" s="43" t="s">
        <v>224</v>
      </c>
      <c r="J5" s="42" t="s">
        <v>223</v>
      </c>
      <c r="K5" s="42"/>
      <c r="L5" s="43" t="s">
        <v>224</v>
      </c>
      <c r="N5" s="42" t="s">
        <v>223</v>
      </c>
      <c r="O5" s="42"/>
      <c r="P5" s="43" t="s">
        <v>224</v>
      </c>
      <c r="R5" s="42" t="s">
        <v>223</v>
      </c>
      <c r="S5" s="42"/>
      <c r="T5" s="43" t="s">
        <v>224</v>
      </c>
      <c r="V5" s="42" t="s">
        <v>223</v>
      </c>
      <c r="W5" s="42"/>
      <c r="X5" s="43" t="s">
        <v>224</v>
      </c>
      <c r="Z5" s="42" t="s">
        <v>223</v>
      </c>
      <c r="AA5" s="42"/>
      <c r="AB5" s="43" t="s">
        <v>224</v>
      </c>
      <c r="AD5" s="42" t="s">
        <v>223</v>
      </c>
      <c r="AE5" s="42"/>
      <c r="AF5" s="43" t="s">
        <v>224</v>
      </c>
    </row>
    <row r="6" spans="1:44" x14ac:dyDescent="0.25">
      <c r="A6" s="5">
        <v>1</v>
      </c>
      <c r="B6" s="66" t="s">
        <v>303</v>
      </c>
      <c r="C6" s="14">
        <f t="shared" ref="C6:C40" si="0">H6+L6+P6+T6+X6+AB6+AF6</f>
        <v>25</v>
      </c>
      <c r="D6" s="33"/>
      <c r="F6" s="35"/>
      <c r="G6" s="14">
        <f t="shared" ref="G6:G15" si="1">(H$3+2)-F6</f>
        <v>3</v>
      </c>
      <c r="H6" s="14">
        <f t="shared" ref="H6:H15" si="2">IF(F6=0,0,G6)</f>
        <v>0</v>
      </c>
      <c r="J6" s="35">
        <v>2</v>
      </c>
      <c r="K6" s="14">
        <f t="shared" ref="K6:K15" si="3">(L$3+2)-J6</f>
        <v>4</v>
      </c>
      <c r="L6" s="14">
        <f t="shared" ref="L6:L15" si="4">IF(J6=0,0,K6)</f>
        <v>4</v>
      </c>
      <c r="N6" s="35"/>
      <c r="O6" s="14">
        <f t="shared" ref="O6:O25" si="5">(P$3+2)-N6</f>
        <v>4</v>
      </c>
      <c r="P6" s="14">
        <f t="shared" ref="P6:P25" si="6">IF(N6=0,0,O6)</f>
        <v>0</v>
      </c>
      <c r="R6" s="35">
        <v>1</v>
      </c>
      <c r="S6" s="14">
        <f t="shared" ref="S6:S25" si="7">(T$3+2)-R6</f>
        <v>4</v>
      </c>
      <c r="T6" s="14">
        <f t="shared" ref="T6:T25" si="8">IF(R6=0,0,S6)</f>
        <v>4</v>
      </c>
      <c r="V6" s="35">
        <v>2</v>
      </c>
      <c r="W6" s="14">
        <f t="shared" ref="W6:W25" si="9">(X$3+2)-V6</f>
        <v>3</v>
      </c>
      <c r="X6" s="14">
        <f t="shared" ref="X6:X25" si="10">IF(V6=0,0,W6)</f>
        <v>3</v>
      </c>
      <c r="Z6" s="35">
        <v>1</v>
      </c>
      <c r="AA6" s="14">
        <f t="shared" ref="AA6:AA25" si="11">(AB$3+2)-Z6</f>
        <v>3</v>
      </c>
      <c r="AB6" s="14">
        <f t="shared" ref="AB6:AB25" si="12">IF(Z6=0,0,AA6)</f>
        <v>3</v>
      </c>
      <c r="AD6" s="35">
        <v>6</v>
      </c>
      <c r="AE6" s="14">
        <f t="shared" ref="AE6:AE25" si="13">(AF$3+2)-AD6</f>
        <v>11</v>
      </c>
      <c r="AF6" s="14">
        <f t="shared" ref="AF6:AF25" si="14">IF(AD6=0,0,AE6)</f>
        <v>11</v>
      </c>
    </row>
    <row r="7" spans="1:44" x14ac:dyDescent="0.25">
      <c r="A7" s="5">
        <v>2</v>
      </c>
      <c r="B7" s="15" t="s">
        <v>180</v>
      </c>
      <c r="C7" s="14">
        <f t="shared" si="0"/>
        <v>21</v>
      </c>
      <c r="D7" s="33"/>
      <c r="F7" s="36"/>
      <c r="G7" s="14">
        <f t="shared" si="1"/>
        <v>3</v>
      </c>
      <c r="H7" s="14">
        <f t="shared" si="2"/>
        <v>0</v>
      </c>
      <c r="J7" s="36">
        <v>1</v>
      </c>
      <c r="K7" s="14">
        <f t="shared" si="3"/>
        <v>5</v>
      </c>
      <c r="L7" s="14">
        <f t="shared" si="4"/>
        <v>5</v>
      </c>
      <c r="N7" s="36"/>
      <c r="O7" s="14">
        <f t="shared" si="5"/>
        <v>4</v>
      </c>
      <c r="P7" s="14">
        <f t="shared" si="6"/>
        <v>0</v>
      </c>
      <c r="R7" s="36"/>
      <c r="S7" s="14">
        <f t="shared" si="7"/>
        <v>5</v>
      </c>
      <c r="T7" s="14">
        <f t="shared" si="8"/>
        <v>0</v>
      </c>
      <c r="V7" s="36"/>
      <c r="W7" s="14">
        <f t="shared" si="9"/>
        <v>5</v>
      </c>
      <c r="X7" s="14">
        <f t="shared" si="10"/>
        <v>0</v>
      </c>
      <c r="Z7" s="36"/>
      <c r="AA7" s="14">
        <f t="shared" si="11"/>
        <v>4</v>
      </c>
      <c r="AB7" s="14">
        <f t="shared" si="12"/>
        <v>0</v>
      </c>
      <c r="AD7" s="36">
        <v>1</v>
      </c>
      <c r="AE7" s="14">
        <f t="shared" si="13"/>
        <v>16</v>
      </c>
      <c r="AF7" s="14">
        <f t="shared" si="14"/>
        <v>16</v>
      </c>
    </row>
    <row r="8" spans="1:44" x14ac:dyDescent="0.25">
      <c r="A8" s="5">
        <v>3</v>
      </c>
      <c r="B8" s="13" t="s">
        <v>306</v>
      </c>
      <c r="C8" s="14">
        <f t="shared" si="0"/>
        <v>15</v>
      </c>
      <c r="D8" s="33"/>
      <c r="F8" s="36">
        <v>1</v>
      </c>
      <c r="G8" s="14">
        <f t="shared" si="1"/>
        <v>2</v>
      </c>
      <c r="H8" s="14">
        <f t="shared" si="2"/>
        <v>2</v>
      </c>
      <c r="J8" s="36"/>
      <c r="K8" s="14">
        <f t="shared" si="3"/>
        <v>6</v>
      </c>
      <c r="L8" s="14">
        <f t="shared" si="4"/>
        <v>0</v>
      </c>
      <c r="N8" s="36">
        <v>1</v>
      </c>
      <c r="O8" s="14">
        <f t="shared" si="5"/>
        <v>3</v>
      </c>
      <c r="P8" s="14">
        <f t="shared" si="6"/>
        <v>3</v>
      </c>
      <c r="R8" s="36"/>
      <c r="S8" s="14">
        <f t="shared" si="7"/>
        <v>5</v>
      </c>
      <c r="T8" s="14">
        <f t="shared" si="8"/>
        <v>0</v>
      </c>
      <c r="V8" s="36"/>
      <c r="W8" s="14">
        <f t="shared" si="9"/>
        <v>5</v>
      </c>
      <c r="X8" s="14">
        <f t="shared" si="10"/>
        <v>0</v>
      </c>
      <c r="Z8" s="36">
        <v>2</v>
      </c>
      <c r="AA8" s="14">
        <f t="shared" si="11"/>
        <v>2</v>
      </c>
      <c r="AB8" s="14">
        <f t="shared" si="12"/>
        <v>2</v>
      </c>
      <c r="AD8" s="36">
        <v>9</v>
      </c>
      <c r="AE8" s="14">
        <f t="shared" si="13"/>
        <v>8</v>
      </c>
      <c r="AF8" s="14">
        <f t="shared" si="14"/>
        <v>8</v>
      </c>
    </row>
    <row r="9" spans="1:44" x14ac:dyDescent="0.25">
      <c r="A9" s="5"/>
      <c r="B9" s="13" t="s">
        <v>309</v>
      </c>
      <c r="C9" s="14">
        <f t="shared" si="0"/>
        <v>15</v>
      </c>
      <c r="D9" s="33"/>
      <c r="F9" s="36"/>
      <c r="G9" s="14">
        <f t="shared" si="1"/>
        <v>3</v>
      </c>
      <c r="H9" s="14">
        <f t="shared" si="2"/>
        <v>0</v>
      </c>
      <c r="J9" s="36"/>
      <c r="K9" s="14">
        <f t="shared" si="3"/>
        <v>6</v>
      </c>
      <c r="L9" s="14">
        <f t="shared" si="4"/>
        <v>0</v>
      </c>
      <c r="N9" s="36"/>
      <c r="O9" s="14">
        <f t="shared" si="5"/>
        <v>4</v>
      </c>
      <c r="P9" s="14">
        <f t="shared" si="6"/>
        <v>0</v>
      </c>
      <c r="R9" s="36"/>
      <c r="S9" s="14">
        <f t="shared" si="7"/>
        <v>5</v>
      </c>
      <c r="T9" s="14">
        <f t="shared" si="8"/>
        <v>0</v>
      </c>
      <c r="V9" s="36"/>
      <c r="W9" s="14">
        <f t="shared" si="9"/>
        <v>5</v>
      </c>
      <c r="X9" s="14">
        <f t="shared" si="10"/>
        <v>0</v>
      </c>
      <c r="Z9" s="36"/>
      <c r="AA9" s="14">
        <f t="shared" si="11"/>
        <v>4</v>
      </c>
      <c r="AB9" s="14">
        <f t="shared" si="12"/>
        <v>0</v>
      </c>
      <c r="AD9" s="36">
        <v>2</v>
      </c>
      <c r="AE9" s="14">
        <f t="shared" si="13"/>
        <v>15</v>
      </c>
      <c r="AF9" s="14">
        <f t="shared" si="14"/>
        <v>15</v>
      </c>
      <c r="AN9" s="52"/>
      <c r="AO9" s="54"/>
      <c r="AP9" s="52"/>
      <c r="AQ9" s="52"/>
      <c r="AR9" s="52"/>
    </row>
    <row r="10" spans="1:44" x14ac:dyDescent="0.25">
      <c r="A10" s="5">
        <v>4</v>
      </c>
      <c r="B10" s="13" t="s">
        <v>308</v>
      </c>
      <c r="C10" s="14">
        <f t="shared" si="0"/>
        <v>14</v>
      </c>
      <c r="D10" s="33"/>
      <c r="F10" s="36"/>
      <c r="G10" s="14">
        <f t="shared" si="1"/>
        <v>3</v>
      </c>
      <c r="H10" s="14">
        <f t="shared" si="2"/>
        <v>0</v>
      </c>
      <c r="J10" s="36"/>
      <c r="K10" s="14">
        <f t="shared" si="3"/>
        <v>6</v>
      </c>
      <c r="L10" s="14">
        <f t="shared" si="4"/>
        <v>0</v>
      </c>
      <c r="N10" s="36"/>
      <c r="O10" s="14">
        <f t="shared" si="5"/>
        <v>4</v>
      </c>
      <c r="P10" s="14">
        <f t="shared" si="6"/>
        <v>0</v>
      </c>
      <c r="R10" s="36"/>
      <c r="S10" s="14">
        <f t="shared" si="7"/>
        <v>5</v>
      </c>
      <c r="T10" s="14">
        <f t="shared" si="8"/>
        <v>0</v>
      </c>
      <c r="V10" s="36"/>
      <c r="W10" s="14">
        <f t="shared" si="9"/>
        <v>5</v>
      </c>
      <c r="X10" s="14">
        <f t="shared" si="10"/>
        <v>0</v>
      </c>
      <c r="Z10" s="36"/>
      <c r="AA10" s="14">
        <f t="shared" si="11"/>
        <v>4</v>
      </c>
      <c r="AB10" s="14">
        <f t="shared" si="12"/>
        <v>0</v>
      </c>
      <c r="AD10" s="36">
        <v>3</v>
      </c>
      <c r="AE10" s="14">
        <f t="shared" si="13"/>
        <v>14</v>
      </c>
      <c r="AF10" s="14">
        <f t="shared" si="14"/>
        <v>14</v>
      </c>
      <c r="AN10" s="51"/>
      <c r="AO10" s="53"/>
      <c r="AP10" s="52"/>
      <c r="AQ10" s="52"/>
    </row>
    <row r="11" spans="1:44" x14ac:dyDescent="0.25">
      <c r="A11" s="5">
        <v>5</v>
      </c>
      <c r="B11" s="13" t="s">
        <v>305</v>
      </c>
      <c r="C11" s="14">
        <f t="shared" si="0"/>
        <v>13</v>
      </c>
      <c r="D11" s="33"/>
      <c r="F11" s="36"/>
      <c r="G11" s="14">
        <f t="shared" si="1"/>
        <v>3</v>
      </c>
      <c r="H11" s="14">
        <f t="shared" si="2"/>
        <v>0</v>
      </c>
      <c r="J11" s="36">
        <v>3</v>
      </c>
      <c r="K11" s="14">
        <f t="shared" si="3"/>
        <v>3</v>
      </c>
      <c r="L11" s="14">
        <f t="shared" si="4"/>
        <v>3</v>
      </c>
      <c r="N11" s="36"/>
      <c r="O11" s="14">
        <f t="shared" si="5"/>
        <v>4</v>
      </c>
      <c r="P11" s="14">
        <f t="shared" si="6"/>
        <v>0</v>
      </c>
      <c r="R11" s="36"/>
      <c r="S11" s="14">
        <f t="shared" si="7"/>
        <v>5</v>
      </c>
      <c r="T11" s="14">
        <f t="shared" si="8"/>
        <v>0</v>
      </c>
      <c r="V11" s="36">
        <v>1</v>
      </c>
      <c r="W11" s="14">
        <f t="shared" si="9"/>
        <v>4</v>
      </c>
      <c r="X11" s="14">
        <f t="shared" si="10"/>
        <v>4</v>
      </c>
      <c r="Z11" s="36"/>
      <c r="AA11" s="14">
        <f t="shared" si="11"/>
        <v>4</v>
      </c>
      <c r="AB11" s="14">
        <f t="shared" si="12"/>
        <v>0</v>
      </c>
      <c r="AD11" s="36">
        <v>11</v>
      </c>
      <c r="AE11" s="14">
        <f t="shared" si="13"/>
        <v>6</v>
      </c>
      <c r="AF11" s="14">
        <f t="shared" si="14"/>
        <v>6</v>
      </c>
    </row>
    <row r="12" spans="1:44" x14ac:dyDescent="0.25">
      <c r="A12" s="5">
        <v>6</v>
      </c>
      <c r="B12" s="13" t="s">
        <v>229</v>
      </c>
      <c r="C12" s="14">
        <f t="shared" si="0"/>
        <v>10</v>
      </c>
      <c r="D12" s="33"/>
      <c r="F12" s="36"/>
      <c r="G12" s="14">
        <f t="shared" si="1"/>
        <v>3</v>
      </c>
      <c r="H12" s="14">
        <f t="shared" si="2"/>
        <v>0</v>
      </c>
      <c r="J12" s="36"/>
      <c r="K12" s="14">
        <f t="shared" si="3"/>
        <v>6</v>
      </c>
      <c r="L12" s="14">
        <f t="shared" si="4"/>
        <v>0</v>
      </c>
      <c r="N12" s="36"/>
      <c r="O12" s="14">
        <f t="shared" si="5"/>
        <v>4</v>
      </c>
      <c r="P12" s="14">
        <f t="shared" si="6"/>
        <v>0</v>
      </c>
      <c r="R12" s="36"/>
      <c r="S12" s="14">
        <f t="shared" si="7"/>
        <v>5</v>
      </c>
      <c r="T12" s="14">
        <f t="shared" si="8"/>
        <v>0</v>
      </c>
      <c r="V12" s="36"/>
      <c r="W12" s="14">
        <f t="shared" si="9"/>
        <v>5</v>
      </c>
      <c r="X12" s="14">
        <f t="shared" si="10"/>
        <v>0</v>
      </c>
      <c r="Z12" s="36"/>
      <c r="AA12" s="14">
        <f t="shared" si="11"/>
        <v>4</v>
      </c>
      <c r="AB12" s="14">
        <f t="shared" si="12"/>
        <v>0</v>
      </c>
      <c r="AD12" s="36">
        <v>7</v>
      </c>
      <c r="AE12" s="14">
        <f t="shared" si="13"/>
        <v>10</v>
      </c>
      <c r="AF12" s="14">
        <f t="shared" si="14"/>
        <v>10</v>
      </c>
      <c r="AN12" s="52"/>
      <c r="AO12" s="54"/>
      <c r="AP12" s="52"/>
      <c r="AQ12" s="52"/>
    </row>
    <row r="13" spans="1:44" x14ac:dyDescent="0.25">
      <c r="A13" s="5">
        <v>7</v>
      </c>
      <c r="B13" s="13" t="s">
        <v>190</v>
      </c>
      <c r="C13" s="14">
        <f t="shared" si="0"/>
        <v>9</v>
      </c>
      <c r="D13" s="33"/>
      <c r="F13" s="36"/>
      <c r="G13" s="14">
        <f t="shared" si="1"/>
        <v>3</v>
      </c>
      <c r="H13" s="14">
        <f t="shared" si="2"/>
        <v>0</v>
      </c>
      <c r="J13" s="36">
        <v>4</v>
      </c>
      <c r="K13" s="14">
        <f t="shared" si="3"/>
        <v>2</v>
      </c>
      <c r="L13" s="14">
        <f t="shared" si="4"/>
        <v>2</v>
      </c>
      <c r="N13" s="36"/>
      <c r="O13" s="14">
        <f t="shared" si="5"/>
        <v>4</v>
      </c>
      <c r="P13" s="14">
        <f t="shared" si="6"/>
        <v>0</v>
      </c>
      <c r="R13" s="36">
        <v>2</v>
      </c>
      <c r="S13" s="14">
        <f t="shared" si="7"/>
        <v>3</v>
      </c>
      <c r="T13" s="14">
        <f t="shared" si="8"/>
        <v>3</v>
      </c>
      <c r="V13" s="36"/>
      <c r="W13" s="14">
        <f t="shared" si="9"/>
        <v>5</v>
      </c>
      <c r="X13" s="14">
        <f t="shared" si="10"/>
        <v>0</v>
      </c>
      <c r="Z13" s="36"/>
      <c r="AA13" s="14">
        <f t="shared" si="11"/>
        <v>4</v>
      </c>
      <c r="AB13" s="14">
        <f t="shared" si="12"/>
        <v>0</v>
      </c>
      <c r="AD13" s="36">
        <v>13</v>
      </c>
      <c r="AE13" s="14">
        <f t="shared" si="13"/>
        <v>4</v>
      </c>
      <c r="AF13" s="14">
        <f t="shared" si="14"/>
        <v>4</v>
      </c>
    </row>
    <row r="14" spans="1:44" x14ac:dyDescent="0.25">
      <c r="A14" s="5"/>
      <c r="B14" s="13" t="s">
        <v>310</v>
      </c>
      <c r="C14" s="14">
        <f t="shared" si="0"/>
        <v>9</v>
      </c>
      <c r="D14" s="33"/>
      <c r="F14" s="36"/>
      <c r="G14" s="14">
        <f t="shared" si="1"/>
        <v>3</v>
      </c>
      <c r="H14" s="14">
        <f t="shared" si="2"/>
        <v>0</v>
      </c>
      <c r="J14" s="36"/>
      <c r="K14" s="14">
        <f t="shared" si="3"/>
        <v>6</v>
      </c>
      <c r="L14" s="14">
        <f t="shared" si="4"/>
        <v>0</v>
      </c>
      <c r="N14" s="36"/>
      <c r="O14" s="14">
        <f t="shared" si="5"/>
        <v>4</v>
      </c>
      <c r="P14" s="14">
        <f t="shared" si="6"/>
        <v>0</v>
      </c>
      <c r="R14" s="36"/>
      <c r="S14" s="14">
        <f t="shared" si="7"/>
        <v>5</v>
      </c>
      <c r="T14" s="14">
        <f t="shared" si="8"/>
        <v>0</v>
      </c>
      <c r="V14" s="36"/>
      <c r="W14" s="14">
        <f t="shared" si="9"/>
        <v>5</v>
      </c>
      <c r="X14" s="14">
        <f t="shared" si="10"/>
        <v>0</v>
      </c>
      <c r="Z14" s="36"/>
      <c r="AA14" s="14">
        <f t="shared" si="11"/>
        <v>4</v>
      </c>
      <c r="AB14" s="14">
        <f t="shared" si="12"/>
        <v>0</v>
      </c>
      <c r="AD14" s="36">
        <v>8</v>
      </c>
      <c r="AE14" s="14">
        <f t="shared" si="13"/>
        <v>9</v>
      </c>
      <c r="AF14" s="14">
        <f t="shared" si="14"/>
        <v>9</v>
      </c>
      <c r="AN14" s="52"/>
      <c r="AP14" s="52"/>
    </row>
    <row r="15" spans="1:44" x14ac:dyDescent="0.25">
      <c r="A15" s="5">
        <v>8</v>
      </c>
      <c r="B15" s="13" t="s">
        <v>304</v>
      </c>
      <c r="C15" s="14">
        <f t="shared" si="0"/>
        <v>7</v>
      </c>
      <c r="D15" s="33"/>
      <c r="F15" s="36"/>
      <c r="G15" s="14">
        <f t="shared" si="1"/>
        <v>3</v>
      </c>
      <c r="H15" s="14">
        <f t="shared" si="2"/>
        <v>0</v>
      </c>
      <c r="J15" s="36"/>
      <c r="K15" s="14">
        <f t="shared" si="3"/>
        <v>6</v>
      </c>
      <c r="L15" s="14">
        <f t="shared" si="4"/>
        <v>0</v>
      </c>
      <c r="N15" s="36">
        <v>2</v>
      </c>
      <c r="O15" s="14">
        <f t="shared" si="5"/>
        <v>2</v>
      </c>
      <c r="P15" s="14">
        <f t="shared" si="6"/>
        <v>2</v>
      </c>
      <c r="R15" s="36">
        <v>3</v>
      </c>
      <c r="S15" s="14">
        <f t="shared" si="7"/>
        <v>2</v>
      </c>
      <c r="T15" s="14">
        <f t="shared" si="8"/>
        <v>2</v>
      </c>
      <c r="V15" s="36"/>
      <c r="W15" s="14">
        <f t="shared" si="9"/>
        <v>5</v>
      </c>
      <c r="X15" s="14">
        <f t="shared" si="10"/>
        <v>0</v>
      </c>
      <c r="Z15" s="36"/>
      <c r="AA15" s="14">
        <f t="shared" si="11"/>
        <v>4</v>
      </c>
      <c r="AB15" s="14">
        <f t="shared" si="12"/>
        <v>0</v>
      </c>
      <c r="AD15" s="36">
        <v>14</v>
      </c>
      <c r="AE15" s="14">
        <f t="shared" si="13"/>
        <v>3</v>
      </c>
      <c r="AF15" s="14">
        <f t="shared" si="14"/>
        <v>3</v>
      </c>
    </row>
    <row r="16" spans="1:44" x14ac:dyDescent="0.25">
      <c r="A16" s="5"/>
      <c r="B16" s="13" t="s">
        <v>311</v>
      </c>
      <c r="C16" s="14">
        <f t="shared" si="0"/>
        <v>7</v>
      </c>
      <c r="D16" s="33"/>
      <c r="F16" s="36"/>
      <c r="G16" s="14"/>
      <c r="H16" s="14"/>
      <c r="J16" s="36"/>
      <c r="K16" s="14"/>
      <c r="L16" s="14"/>
      <c r="N16" s="36"/>
      <c r="O16" s="14">
        <f t="shared" si="5"/>
        <v>4</v>
      </c>
      <c r="P16" s="14">
        <f t="shared" si="6"/>
        <v>0</v>
      </c>
      <c r="R16" s="36"/>
      <c r="S16" s="14">
        <f t="shared" si="7"/>
        <v>5</v>
      </c>
      <c r="T16" s="14">
        <f t="shared" si="8"/>
        <v>0</v>
      </c>
      <c r="V16" s="36"/>
      <c r="W16" s="14">
        <f t="shared" si="9"/>
        <v>5</v>
      </c>
      <c r="X16" s="14">
        <f t="shared" si="10"/>
        <v>0</v>
      </c>
      <c r="Z16" s="36"/>
      <c r="AA16" s="14">
        <f t="shared" si="11"/>
        <v>4</v>
      </c>
      <c r="AB16" s="14">
        <f t="shared" si="12"/>
        <v>0</v>
      </c>
      <c r="AD16" s="36">
        <v>10</v>
      </c>
      <c r="AE16" s="14">
        <f t="shared" si="13"/>
        <v>7</v>
      </c>
      <c r="AF16" s="14">
        <f t="shared" si="14"/>
        <v>7</v>
      </c>
      <c r="AN16" s="52"/>
      <c r="AO16" s="54"/>
      <c r="AP16" s="52"/>
      <c r="AQ16" s="52"/>
    </row>
    <row r="17" spans="1:43" x14ac:dyDescent="0.25">
      <c r="A17" s="5">
        <v>9</v>
      </c>
      <c r="B17" s="13" t="s">
        <v>307</v>
      </c>
      <c r="C17" s="14">
        <f t="shared" si="0"/>
        <v>4</v>
      </c>
      <c r="D17" s="33"/>
      <c r="F17" s="36"/>
      <c r="G17" s="14">
        <f>(H$3+2)-F17</f>
        <v>3</v>
      </c>
      <c r="H17" s="14">
        <f>IF(F17=0,0,G17)</f>
        <v>0</v>
      </c>
      <c r="J17" s="36"/>
      <c r="K17" s="14">
        <f>(L$3+2)-J17</f>
        <v>6</v>
      </c>
      <c r="L17" s="14">
        <f>IF(J17=0,0,K17)</f>
        <v>0</v>
      </c>
      <c r="N17" s="36"/>
      <c r="O17" s="14">
        <f t="shared" si="5"/>
        <v>4</v>
      </c>
      <c r="P17" s="14">
        <f t="shared" si="6"/>
        <v>0</v>
      </c>
      <c r="R17" s="36"/>
      <c r="S17" s="14">
        <f t="shared" si="7"/>
        <v>5</v>
      </c>
      <c r="T17" s="14">
        <f t="shared" si="8"/>
        <v>0</v>
      </c>
      <c r="V17" s="36">
        <v>3</v>
      </c>
      <c r="W17" s="14">
        <f t="shared" si="9"/>
        <v>2</v>
      </c>
      <c r="X17" s="14">
        <f t="shared" si="10"/>
        <v>2</v>
      </c>
      <c r="Z17" s="36"/>
      <c r="AA17" s="14">
        <f t="shared" si="11"/>
        <v>4</v>
      </c>
      <c r="AB17" s="14">
        <f t="shared" si="12"/>
        <v>0</v>
      </c>
      <c r="AD17" s="36">
        <v>15</v>
      </c>
      <c r="AE17" s="14">
        <f t="shared" si="13"/>
        <v>2</v>
      </c>
      <c r="AF17" s="14">
        <f t="shared" si="14"/>
        <v>2</v>
      </c>
    </row>
    <row r="18" spans="1:43" x14ac:dyDescent="0.25">
      <c r="A18" s="5"/>
      <c r="B18" s="13"/>
      <c r="C18" s="14">
        <f t="shared" si="0"/>
        <v>0</v>
      </c>
      <c r="D18" s="33"/>
      <c r="F18" s="36"/>
      <c r="G18" s="14"/>
      <c r="H18" s="14"/>
      <c r="J18" s="36"/>
      <c r="K18" s="14"/>
      <c r="L18" s="14"/>
      <c r="N18" s="36"/>
      <c r="O18" s="14">
        <f t="shared" si="5"/>
        <v>4</v>
      </c>
      <c r="P18" s="14">
        <f t="shared" si="6"/>
        <v>0</v>
      </c>
      <c r="R18" s="36"/>
      <c r="S18" s="14">
        <f t="shared" si="7"/>
        <v>5</v>
      </c>
      <c r="T18" s="14">
        <f t="shared" si="8"/>
        <v>0</v>
      </c>
      <c r="V18" s="36"/>
      <c r="W18" s="14">
        <f t="shared" si="9"/>
        <v>5</v>
      </c>
      <c r="X18" s="14">
        <f t="shared" si="10"/>
        <v>0</v>
      </c>
      <c r="Z18" s="36"/>
      <c r="AA18" s="14">
        <f t="shared" si="11"/>
        <v>4</v>
      </c>
      <c r="AB18" s="14">
        <f t="shared" si="12"/>
        <v>0</v>
      </c>
      <c r="AD18" s="36"/>
      <c r="AE18" s="14">
        <f t="shared" si="13"/>
        <v>17</v>
      </c>
      <c r="AF18" s="14">
        <f t="shared" si="14"/>
        <v>0</v>
      </c>
      <c r="AN18" s="52"/>
      <c r="AP18" s="52"/>
    </row>
    <row r="19" spans="1:43" x14ac:dyDescent="0.25">
      <c r="A19" s="5"/>
      <c r="B19" s="13"/>
      <c r="C19" s="14">
        <f t="shared" si="0"/>
        <v>0</v>
      </c>
      <c r="D19" s="33"/>
      <c r="F19" s="36"/>
      <c r="G19" s="14">
        <f>(H$3+2)-F19</f>
        <v>3</v>
      </c>
      <c r="H19" s="14">
        <f>IF(F19=0,0,G19)</f>
        <v>0</v>
      </c>
      <c r="J19" s="36"/>
      <c r="K19" s="14">
        <f>(L$3+2)-J19</f>
        <v>6</v>
      </c>
      <c r="L19" s="14">
        <f>IF(J19=0,0,K19)</f>
        <v>0</v>
      </c>
      <c r="N19" s="36"/>
      <c r="O19" s="14">
        <f t="shared" si="5"/>
        <v>4</v>
      </c>
      <c r="P19" s="14">
        <f t="shared" si="6"/>
        <v>0</v>
      </c>
      <c r="R19" s="36"/>
      <c r="S19" s="14">
        <f t="shared" si="7"/>
        <v>5</v>
      </c>
      <c r="T19" s="14">
        <f t="shared" si="8"/>
        <v>0</v>
      </c>
      <c r="V19" s="36"/>
      <c r="W19" s="14">
        <f t="shared" si="9"/>
        <v>5</v>
      </c>
      <c r="X19" s="14">
        <f t="shared" si="10"/>
        <v>0</v>
      </c>
      <c r="Z19" s="36"/>
      <c r="AA19" s="14">
        <f t="shared" si="11"/>
        <v>4</v>
      </c>
      <c r="AB19" s="14">
        <f t="shared" si="12"/>
        <v>0</v>
      </c>
      <c r="AD19" s="36"/>
      <c r="AE19" s="14">
        <f t="shared" si="13"/>
        <v>17</v>
      </c>
      <c r="AF19" s="14">
        <f t="shared" si="14"/>
        <v>0</v>
      </c>
      <c r="AN19" s="52"/>
      <c r="AO19" s="54"/>
      <c r="AP19" s="52"/>
      <c r="AQ19" s="52"/>
    </row>
    <row r="20" spans="1:43" x14ac:dyDescent="0.25">
      <c r="A20" s="5"/>
      <c r="B20" s="13"/>
      <c r="C20" s="14">
        <f t="shared" si="0"/>
        <v>0</v>
      </c>
      <c r="D20" s="33"/>
      <c r="F20" s="36"/>
      <c r="G20" s="14">
        <f>(H$3+2)-F20</f>
        <v>3</v>
      </c>
      <c r="H20" s="14">
        <f>IF(F20=0,0,G20)</f>
        <v>0</v>
      </c>
      <c r="J20" s="36"/>
      <c r="K20" s="14">
        <f>(L$3+2)-J20</f>
        <v>6</v>
      </c>
      <c r="L20" s="14">
        <f>IF(J20=0,0,K20)</f>
        <v>0</v>
      </c>
      <c r="N20" s="36"/>
      <c r="O20" s="14">
        <f t="shared" si="5"/>
        <v>4</v>
      </c>
      <c r="P20" s="14">
        <f t="shared" si="6"/>
        <v>0</v>
      </c>
      <c r="R20" s="36"/>
      <c r="S20" s="14">
        <f t="shared" si="7"/>
        <v>5</v>
      </c>
      <c r="T20" s="14">
        <f t="shared" si="8"/>
        <v>0</v>
      </c>
      <c r="V20" s="36"/>
      <c r="W20" s="14">
        <f t="shared" si="9"/>
        <v>5</v>
      </c>
      <c r="X20" s="14">
        <f t="shared" si="10"/>
        <v>0</v>
      </c>
      <c r="Z20" s="36"/>
      <c r="AA20" s="14">
        <f t="shared" si="11"/>
        <v>4</v>
      </c>
      <c r="AB20" s="14">
        <f t="shared" si="12"/>
        <v>0</v>
      </c>
      <c r="AD20" s="36"/>
      <c r="AE20" s="14">
        <f t="shared" si="13"/>
        <v>17</v>
      </c>
      <c r="AF20" s="14">
        <f t="shared" si="14"/>
        <v>0</v>
      </c>
      <c r="AN20" s="52"/>
      <c r="AO20" s="54"/>
      <c r="AP20" s="52"/>
      <c r="AQ20" s="52"/>
    </row>
    <row r="21" spans="1:43" x14ac:dyDescent="0.25">
      <c r="A21" s="5"/>
      <c r="B21" s="13"/>
      <c r="C21" s="14">
        <f t="shared" si="0"/>
        <v>0</v>
      </c>
      <c r="D21" s="33"/>
      <c r="F21" s="36"/>
      <c r="G21" s="14"/>
      <c r="H21" s="14"/>
      <c r="J21" s="36"/>
      <c r="K21" s="14"/>
      <c r="L21" s="14"/>
      <c r="N21" s="36"/>
      <c r="O21" s="14">
        <f t="shared" si="5"/>
        <v>4</v>
      </c>
      <c r="P21" s="14">
        <f t="shared" si="6"/>
        <v>0</v>
      </c>
      <c r="R21" s="36"/>
      <c r="S21" s="14">
        <f t="shared" si="7"/>
        <v>5</v>
      </c>
      <c r="T21" s="14">
        <f t="shared" si="8"/>
        <v>0</v>
      </c>
      <c r="V21" s="36"/>
      <c r="W21" s="14">
        <f t="shared" si="9"/>
        <v>5</v>
      </c>
      <c r="X21" s="14">
        <f t="shared" si="10"/>
        <v>0</v>
      </c>
      <c r="Z21" s="36"/>
      <c r="AA21" s="14">
        <f t="shared" si="11"/>
        <v>4</v>
      </c>
      <c r="AB21" s="14">
        <f t="shared" si="12"/>
        <v>0</v>
      </c>
      <c r="AD21" s="36"/>
      <c r="AE21" s="14">
        <f t="shared" si="13"/>
        <v>17</v>
      </c>
      <c r="AF21" s="14">
        <f t="shared" si="14"/>
        <v>0</v>
      </c>
      <c r="AN21" s="59"/>
      <c r="AO21" s="54"/>
      <c r="AP21" s="52"/>
    </row>
    <row r="22" spans="1:43" x14ac:dyDescent="0.25">
      <c r="A22" s="5"/>
      <c r="B22" s="13"/>
      <c r="C22" s="14">
        <f t="shared" si="0"/>
        <v>0</v>
      </c>
      <c r="D22" s="33"/>
      <c r="F22" s="36"/>
      <c r="G22" s="14">
        <f>(H$3+2)-F22</f>
        <v>3</v>
      </c>
      <c r="H22" s="14">
        <f>IF(F22=0,0,G22)</f>
        <v>0</v>
      </c>
      <c r="J22" s="36"/>
      <c r="K22" s="14">
        <f>(L$3+2)-J22</f>
        <v>6</v>
      </c>
      <c r="L22" s="14">
        <f>IF(J22=0,0,K22)</f>
        <v>0</v>
      </c>
      <c r="N22" s="36"/>
      <c r="O22" s="14">
        <f t="shared" si="5"/>
        <v>4</v>
      </c>
      <c r="P22" s="14">
        <f t="shared" si="6"/>
        <v>0</v>
      </c>
      <c r="R22" s="36"/>
      <c r="S22" s="14">
        <f t="shared" si="7"/>
        <v>5</v>
      </c>
      <c r="T22" s="14">
        <f t="shared" si="8"/>
        <v>0</v>
      </c>
      <c r="V22" s="36"/>
      <c r="W22" s="14">
        <f t="shared" si="9"/>
        <v>5</v>
      </c>
      <c r="X22" s="14">
        <f t="shared" si="10"/>
        <v>0</v>
      </c>
      <c r="Z22" s="36"/>
      <c r="AA22" s="14">
        <f t="shared" si="11"/>
        <v>4</v>
      </c>
      <c r="AB22" s="14">
        <f t="shared" si="12"/>
        <v>0</v>
      </c>
      <c r="AD22" s="36"/>
      <c r="AE22" s="14">
        <f t="shared" si="13"/>
        <v>17</v>
      </c>
      <c r="AF22" s="14">
        <f t="shared" si="14"/>
        <v>0</v>
      </c>
      <c r="AO22" s="54"/>
    </row>
    <row r="23" spans="1:43" x14ac:dyDescent="0.25">
      <c r="A23" s="5"/>
      <c r="B23" s="13"/>
      <c r="C23" s="14">
        <f t="shared" si="0"/>
        <v>0</v>
      </c>
      <c r="D23" s="33"/>
      <c r="F23" s="36"/>
      <c r="G23" s="14"/>
      <c r="H23" s="14"/>
      <c r="J23" s="36"/>
      <c r="K23" s="14"/>
      <c r="L23" s="14"/>
      <c r="N23" s="36"/>
      <c r="O23" s="14">
        <f t="shared" si="5"/>
        <v>4</v>
      </c>
      <c r="P23" s="14">
        <f t="shared" si="6"/>
        <v>0</v>
      </c>
      <c r="R23" s="36"/>
      <c r="S23" s="14">
        <f t="shared" si="7"/>
        <v>5</v>
      </c>
      <c r="T23" s="14">
        <f t="shared" si="8"/>
        <v>0</v>
      </c>
      <c r="V23" s="36"/>
      <c r="W23" s="14">
        <f t="shared" si="9"/>
        <v>5</v>
      </c>
      <c r="X23" s="14">
        <f t="shared" si="10"/>
        <v>0</v>
      </c>
      <c r="Z23" s="36"/>
      <c r="AA23" s="14">
        <f t="shared" si="11"/>
        <v>4</v>
      </c>
      <c r="AB23" s="14">
        <f t="shared" si="12"/>
        <v>0</v>
      </c>
      <c r="AD23" s="36"/>
      <c r="AE23" s="14">
        <f t="shared" si="13"/>
        <v>17</v>
      </c>
      <c r="AF23" s="14">
        <f t="shared" si="14"/>
        <v>0</v>
      </c>
      <c r="AN23" s="52"/>
      <c r="AO23" s="54"/>
      <c r="AP23" s="52"/>
      <c r="AQ23" s="52"/>
    </row>
    <row r="24" spans="1:43" x14ac:dyDescent="0.25">
      <c r="A24" s="5"/>
      <c r="B24" s="13"/>
      <c r="C24" s="14">
        <f t="shared" si="0"/>
        <v>0</v>
      </c>
      <c r="D24" s="33"/>
      <c r="F24" s="36">
        <v>0</v>
      </c>
      <c r="G24" s="14">
        <f>(H$3+2)-F24</f>
        <v>3</v>
      </c>
      <c r="H24" s="14">
        <f>IF(F24=0,0,G24)</f>
        <v>0</v>
      </c>
      <c r="J24" s="36"/>
      <c r="K24" s="14">
        <f>(L$3+2)-J24</f>
        <v>6</v>
      </c>
      <c r="L24" s="14">
        <f>IF(J24=0,0,K24)</f>
        <v>0</v>
      </c>
      <c r="N24" s="36"/>
      <c r="O24" s="14">
        <f t="shared" si="5"/>
        <v>4</v>
      </c>
      <c r="P24" s="14">
        <f t="shared" si="6"/>
        <v>0</v>
      </c>
      <c r="R24" s="36"/>
      <c r="S24" s="14">
        <f t="shared" si="7"/>
        <v>5</v>
      </c>
      <c r="T24" s="14">
        <f t="shared" si="8"/>
        <v>0</v>
      </c>
      <c r="V24" s="36"/>
      <c r="W24" s="14">
        <f t="shared" si="9"/>
        <v>5</v>
      </c>
      <c r="X24" s="14">
        <f t="shared" si="10"/>
        <v>0</v>
      </c>
      <c r="Z24" s="36"/>
      <c r="AA24" s="14">
        <f t="shared" si="11"/>
        <v>4</v>
      </c>
      <c r="AB24" s="14">
        <f t="shared" si="12"/>
        <v>0</v>
      </c>
      <c r="AD24" s="36"/>
      <c r="AE24" s="14">
        <f t="shared" si="13"/>
        <v>17</v>
      </c>
      <c r="AF24" s="14">
        <f t="shared" si="14"/>
        <v>0</v>
      </c>
      <c r="AN24" s="52"/>
      <c r="AO24" s="54"/>
      <c r="AP24" s="52"/>
      <c r="AQ24" s="52"/>
    </row>
    <row r="25" spans="1:43" x14ac:dyDescent="0.25">
      <c r="A25" s="5"/>
      <c r="B25" s="13"/>
      <c r="C25" s="14">
        <f t="shared" si="0"/>
        <v>0</v>
      </c>
      <c r="D25" s="33"/>
      <c r="F25" s="36"/>
      <c r="G25" s="14"/>
      <c r="H25" s="14"/>
      <c r="J25" s="36"/>
      <c r="K25" s="14"/>
      <c r="L25" s="14"/>
      <c r="N25" s="36"/>
      <c r="O25" s="14">
        <f t="shared" si="5"/>
        <v>4</v>
      </c>
      <c r="P25" s="14">
        <f t="shared" si="6"/>
        <v>0</v>
      </c>
      <c r="R25" s="36"/>
      <c r="S25" s="14">
        <f t="shared" si="7"/>
        <v>5</v>
      </c>
      <c r="T25" s="14">
        <f t="shared" si="8"/>
        <v>0</v>
      </c>
      <c r="V25" s="36"/>
      <c r="W25" s="14">
        <f t="shared" si="9"/>
        <v>5</v>
      </c>
      <c r="X25" s="14">
        <f t="shared" si="10"/>
        <v>0</v>
      </c>
      <c r="Z25" s="36"/>
      <c r="AA25" s="14">
        <f t="shared" si="11"/>
        <v>4</v>
      </c>
      <c r="AB25" s="14">
        <f t="shared" si="12"/>
        <v>0</v>
      </c>
      <c r="AD25" s="36"/>
      <c r="AE25" s="14">
        <f t="shared" si="13"/>
        <v>17</v>
      </c>
      <c r="AF25" s="14">
        <f t="shared" si="14"/>
        <v>0</v>
      </c>
      <c r="AN25" s="52"/>
      <c r="AO25" s="54"/>
      <c r="AP25" s="52"/>
      <c r="AQ25" s="52"/>
    </row>
    <row r="26" spans="1:43" x14ac:dyDescent="0.25">
      <c r="A26" s="5"/>
      <c r="B26" s="13"/>
      <c r="C26" s="14">
        <f t="shared" si="0"/>
        <v>0</v>
      </c>
      <c r="D26" s="33"/>
      <c r="F26" s="36"/>
      <c r="G26" s="14"/>
      <c r="H26" s="14"/>
      <c r="J26" s="36"/>
      <c r="K26" s="14"/>
      <c r="L26" s="14"/>
      <c r="N26" s="36"/>
      <c r="O26" s="14"/>
      <c r="P26" s="14"/>
      <c r="R26" s="36"/>
      <c r="S26" s="14"/>
      <c r="T26" s="14"/>
      <c r="V26" s="36"/>
      <c r="W26" s="14"/>
      <c r="X26" s="14"/>
      <c r="Z26" s="36"/>
      <c r="AA26" s="14"/>
      <c r="AB26" s="14"/>
      <c r="AD26" s="36"/>
      <c r="AE26" s="14"/>
      <c r="AF26" s="14"/>
      <c r="AN26" s="52"/>
      <c r="AO26" s="54"/>
      <c r="AP26" s="52"/>
      <c r="AQ26" s="52"/>
    </row>
    <row r="27" spans="1:43" x14ac:dyDescent="0.25">
      <c r="A27" s="5"/>
      <c r="B27" s="13"/>
      <c r="C27" s="14">
        <f t="shared" si="0"/>
        <v>0</v>
      </c>
      <c r="D27" s="33"/>
      <c r="F27" s="36"/>
      <c r="G27" s="14"/>
      <c r="H27" s="14"/>
      <c r="J27" s="36"/>
      <c r="K27" s="14"/>
      <c r="L27" s="14"/>
      <c r="N27" s="36"/>
      <c r="O27" s="14"/>
      <c r="P27" s="14"/>
      <c r="R27" s="36"/>
      <c r="S27" s="14"/>
      <c r="T27" s="14"/>
      <c r="V27" s="36"/>
      <c r="W27" s="14"/>
      <c r="X27" s="14"/>
      <c r="Z27" s="36"/>
      <c r="AA27" s="14"/>
      <c r="AB27" s="14"/>
      <c r="AD27" s="36"/>
      <c r="AE27" s="14"/>
      <c r="AF27" s="14"/>
      <c r="AN27" s="52"/>
      <c r="AO27" s="54"/>
      <c r="AP27" s="52"/>
      <c r="AQ27" s="52"/>
    </row>
    <row r="28" spans="1:43" x14ac:dyDescent="0.25">
      <c r="A28" s="5"/>
      <c r="B28" s="13"/>
      <c r="C28" s="14">
        <f t="shared" si="0"/>
        <v>0</v>
      </c>
      <c r="D28" s="33"/>
      <c r="F28" s="36"/>
      <c r="G28" s="14"/>
      <c r="H28" s="14"/>
      <c r="J28" s="36"/>
      <c r="K28" s="14"/>
      <c r="L28" s="14"/>
      <c r="N28" s="36"/>
      <c r="O28" s="14"/>
      <c r="P28" s="14"/>
      <c r="R28" s="36"/>
      <c r="S28" s="14"/>
      <c r="T28" s="14"/>
      <c r="V28" s="36"/>
      <c r="W28" s="14"/>
      <c r="X28" s="14"/>
      <c r="Z28" s="36"/>
      <c r="AA28" s="14"/>
      <c r="AB28" s="14"/>
      <c r="AD28" s="36"/>
      <c r="AE28" s="14"/>
      <c r="AF28" s="14"/>
      <c r="AN28" s="52"/>
      <c r="AO28" s="54"/>
      <c r="AP28" s="52"/>
      <c r="AQ28" s="52"/>
    </row>
    <row r="29" spans="1:43" x14ac:dyDescent="0.25">
      <c r="A29" s="5"/>
      <c r="B29" s="13"/>
      <c r="C29" s="14">
        <f t="shared" si="0"/>
        <v>0</v>
      </c>
      <c r="D29" s="33"/>
      <c r="F29" s="36"/>
      <c r="G29" s="14"/>
      <c r="H29" s="14"/>
      <c r="J29" s="36"/>
      <c r="K29" s="14"/>
      <c r="L29" s="14"/>
      <c r="N29" s="36"/>
      <c r="O29" s="14"/>
      <c r="P29" s="14"/>
      <c r="R29" s="36"/>
      <c r="S29" s="14"/>
      <c r="T29" s="14"/>
      <c r="V29" s="36"/>
      <c r="W29" s="14"/>
      <c r="X29" s="14"/>
      <c r="Z29" s="36"/>
      <c r="AA29" s="14"/>
      <c r="AB29" s="14"/>
      <c r="AD29" s="36"/>
      <c r="AE29" s="14"/>
      <c r="AF29" s="14"/>
    </row>
    <row r="30" spans="1:43" x14ac:dyDescent="0.25">
      <c r="A30" s="5"/>
      <c r="B30" s="13"/>
      <c r="C30" s="14">
        <f t="shared" si="0"/>
        <v>0</v>
      </c>
      <c r="D30" s="33"/>
      <c r="F30" s="36"/>
      <c r="G30" s="14"/>
      <c r="H30" s="14"/>
      <c r="J30" s="36"/>
      <c r="K30" s="14"/>
      <c r="L30" s="14"/>
      <c r="N30" s="36"/>
      <c r="O30" s="14"/>
      <c r="P30" s="14"/>
      <c r="R30" s="36"/>
      <c r="S30" s="14"/>
      <c r="T30" s="14"/>
      <c r="V30" s="36"/>
      <c r="W30" s="14"/>
      <c r="X30" s="14"/>
      <c r="Z30" s="36"/>
      <c r="AA30" s="14"/>
      <c r="AB30" s="14"/>
      <c r="AD30" s="36"/>
      <c r="AE30" s="14"/>
      <c r="AF30" s="14"/>
    </row>
    <row r="31" spans="1:43" x14ac:dyDescent="0.25">
      <c r="A31" s="5"/>
      <c r="B31" s="13"/>
      <c r="C31" s="14">
        <f t="shared" si="0"/>
        <v>0</v>
      </c>
      <c r="D31" s="33"/>
      <c r="F31" s="36"/>
      <c r="G31" s="14"/>
      <c r="H31" s="14"/>
      <c r="J31" s="36"/>
      <c r="K31" s="14"/>
      <c r="L31" s="14"/>
      <c r="N31" s="36"/>
      <c r="O31" s="14"/>
      <c r="P31" s="14"/>
      <c r="R31" s="36"/>
      <c r="S31" s="14"/>
      <c r="T31" s="14"/>
      <c r="V31" s="36"/>
      <c r="W31" s="14"/>
      <c r="X31" s="14"/>
      <c r="Z31" s="36"/>
      <c r="AA31" s="14"/>
      <c r="AB31" s="14"/>
      <c r="AD31" s="36"/>
      <c r="AE31" s="14"/>
      <c r="AF31" s="14"/>
    </row>
    <row r="32" spans="1:43" x14ac:dyDescent="0.25">
      <c r="A32" s="5"/>
      <c r="B32" s="13"/>
      <c r="C32" s="14">
        <f t="shared" si="0"/>
        <v>0</v>
      </c>
      <c r="D32" s="33"/>
      <c r="F32" s="36"/>
      <c r="G32" s="14"/>
      <c r="H32" s="14"/>
      <c r="J32" s="36"/>
      <c r="K32" s="14"/>
      <c r="L32" s="14"/>
      <c r="N32" s="36"/>
      <c r="O32" s="14"/>
      <c r="P32" s="14"/>
      <c r="R32" s="36"/>
      <c r="S32" s="14"/>
      <c r="T32" s="14"/>
      <c r="V32" s="36"/>
      <c r="W32" s="14"/>
      <c r="X32" s="14"/>
      <c r="Z32" s="36"/>
      <c r="AA32" s="14"/>
      <c r="AB32" s="14"/>
      <c r="AD32" s="36"/>
      <c r="AE32" s="14"/>
      <c r="AF32" s="14"/>
    </row>
    <row r="33" spans="1:32" x14ac:dyDescent="0.25">
      <c r="A33" s="5"/>
      <c r="B33" s="13"/>
      <c r="C33" s="14">
        <f t="shared" si="0"/>
        <v>0</v>
      </c>
      <c r="D33" s="33"/>
      <c r="F33" s="36"/>
      <c r="G33" s="14"/>
      <c r="H33" s="14"/>
      <c r="J33" s="36"/>
      <c r="K33" s="14"/>
      <c r="L33" s="14"/>
      <c r="N33" s="36"/>
      <c r="O33" s="14"/>
      <c r="P33" s="14"/>
      <c r="R33" s="36"/>
      <c r="S33" s="14"/>
      <c r="T33" s="14"/>
      <c r="V33" s="36"/>
      <c r="W33" s="14"/>
      <c r="X33" s="14"/>
      <c r="Z33" s="36"/>
      <c r="AA33" s="14"/>
      <c r="AB33" s="14"/>
      <c r="AD33" s="36"/>
      <c r="AE33" s="14"/>
      <c r="AF33" s="14"/>
    </row>
    <row r="34" spans="1:32" x14ac:dyDescent="0.25">
      <c r="A34" s="5"/>
      <c r="B34" s="13"/>
      <c r="C34" s="14">
        <f t="shared" si="0"/>
        <v>0</v>
      </c>
      <c r="D34" s="33"/>
      <c r="F34" s="36"/>
      <c r="G34" s="14"/>
      <c r="H34" s="14"/>
      <c r="J34" s="36"/>
      <c r="K34" s="14"/>
      <c r="L34" s="14"/>
      <c r="N34" s="36"/>
      <c r="O34" s="14"/>
      <c r="P34" s="14"/>
      <c r="R34" s="36"/>
      <c r="S34" s="14"/>
      <c r="T34" s="14"/>
      <c r="V34" s="36"/>
      <c r="W34" s="14"/>
      <c r="X34" s="14"/>
      <c r="Z34" s="36"/>
      <c r="AA34" s="14"/>
      <c r="AB34" s="14"/>
      <c r="AD34" s="36"/>
      <c r="AE34" s="14"/>
      <c r="AF34" s="14"/>
    </row>
    <row r="35" spans="1:32" x14ac:dyDescent="0.25">
      <c r="A35" s="5"/>
      <c r="B35" s="13"/>
      <c r="C35" s="14">
        <f t="shared" si="0"/>
        <v>0</v>
      </c>
      <c r="D35" s="33"/>
      <c r="F35" s="36"/>
      <c r="G35" s="14"/>
      <c r="H35" s="14"/>
      <c r="J35" s="36"/>
      <c r="K35" s="14"/>
      <c r="L35" s="14"/>
      <c r="N35" s="36"/>
      <c r="O35" s="14"/>
      <c r="P35" s="14"/>
      <c r="R35" s="36"/>
      <c r="S35" s="14"/>
      <c r="T35" s="14"/>
      <c r="V35" s="36"/>
      <c r="W35" s="14"/>
      <c r="X35" s="14"/>
      <c r="Z35" s="36"/>
      <c r="AA35" s="14"/>
      <c r="AB35" s="14"/>
      <c r="AD35" s="36"/>
      <c r="AE35" s="14"/>
      <c r="AF35" s="14"/>
    </row>
    <row r="36" spans="1:32" x14ac:dyDescent="0.25">
      <c r="A36" s="5"/>
      <c r="B36" s="13"/>
      <c r="C36" s="14">
        <f t="shared" si="0"/>
        <v>0</v>
      </c>
      <c r="D36" s="33"/>
      <c r="F36" s="36"/>
      <c r="G36" s="14"/>
      <c r="H36" s="14"/>
      <c r="J36" s="36"/>
      <c r="K36" s="14"/>
      <c r="L36" s="14"/>
      <c r="N36" s="36"/>
      <c r="O36" s="14"/>
      <c r="P36" s="14"/>
      <c r="R36" s="36"/>
      <c r="S36" s="14"/>
      <c r="T36" s="14"/>
      <c r="V36" s="36"/>
      <c r="W36" s="14"/>
      <c r="X36" s="14"/>
      <c r="Z36" s="36"/>
      <c r="AA36" s="14"/>
      <c r="AB36" s="14"/>
      <c r="AD36" s="36"/>
      <c r="AE36" s="14"/>
      <c r="AF36" s="14"/>
    </row>
    <row r="37" spans="1:32" x14ac:dyDescent="0.25">
      <c r="A37" s="5"/>
      <c r="B37" s="13"/>
      <c r="C37" s="14">
        <f t="shared" si="0"/>
        <v>0</v>
      </c>
      <c r="D37" s="33"/>
      <c r="F37" s="36"/>
      <c r="G37" s="14"/>
      <c r="H37" s="14"/>
      <c r="J37" s="36"/>
      <c r="K37" s="14"/>
      <c r="L37" s="14"/>
      <c r="N37" s="36"/>
      <c r="O37" s="14"/>
      <c r="P37" s="14"/>
      <c r="R37" s="36"/>
      <c r="S37" s="14"/>
      <c r="T37" s="14"/>
      <c r="V37" s="36"/>
      <c r="W37" s="14"/>
      <c r="X37" s="14"/>
      <c r="Z37" s="36"/>
      <c r="AA37" s="14"/>
      <c r="AB37" s="14"/>
      <c r="AD37" s="36"/>
      <c r="AE37" s="14"/>
      <c r="AF37" s="14"/>
    </row>
    <row r="38" spans="1:32" x14ac:dyDescent="0.25">
      <c r="A38" s="5"/>
      <c r="B38" s="13"/>
      <c r="C38" s="14">
        <f t="shared" si="0"/>
        <v>0</v>
      </c>
      <c r="D38" s="33"/>
      <c r="F38" s="36"/>
      <c r="G38" s="14"/>
      <c r="H38" s="14"/>
      <c r="J38" s="36"/>
      <c r="K38" s="14"/>
      <c r="L38" s="14"/>
      <c r="N38" s="36"/>
      <c r="O38" s="14"/>
      <c r="P38" s="14"/>
      <c r="R38" s="36"/>
      <c r="S38" s="14"/>
      <c r="T38" s="14"/>
      <c r="V38" s="36"/>
      <c r="W38" s="14"/>
      <c r="X38" s="14"/>
      <c r="Z38" s="36"/>
      <c r="AA38" s="14"/>
      <c r="AB38" s="14"/>
      <c r="AD38" s="36"/>
      <c r="AE38" s="14"/>
      <c r="AF38" s="14"/>
    </row>
    <row r="39" spans="1:32" x14ac:dyDescent="0.25">
      <c r="A39" s="5"/>
      <c r="B39" s="13"/>
      <c r="C39" s="14">
        <f t="shared" si="0"/>
        <v>0</v>
      </c>
      <c r="D39" s="33"/>
      <c r="F39" s="36"/>
      <c r="G39" s="14"/>
      <c r="H39" s="14"/>
      <c r="J39" s="36"/>
      <c r="K39" s="14"/>
      <c r="L39" s="14"/>
      <c r="N39" s="36"/>
      <c r="O39" s="14"/>
      <c r="P39" s="14"/>
      <c r="R39" s="36"/>
      <c r="S39" s="14"/>
      <c r="T39" s="14"/>
      <c r="V39" s="36"/>
      <c r="W39" s="14"/>
      <c r="X39" s="14"/>
      <c r="Z39" s="36"/>
      <c r="AA39" s="14"/>
      <c r="AB39" s="14"/>
      <c r="AD39" s="36"/>
      <c r="AE39" s="14"/>
      <c r="AF39" s="14"/>
    </row>
    <row r="40" spans="1:32" x14ac:dyDescent="0.25">
      <c r="A40" s="5"/>
      <c r="B40" s="13"/>
      <c r="C40" s="14">
        <f t="shared" si="0"/>
        <v>0</v>
      </c>
      <c r="D40" s="33"/>
      <c r="F40" s="36"/>
      <c r="G40" s="14"/>
      <c r="H40" s="14"/>
      <c r="J40" s="36"/>
      <c r="K40" s="14"/>
      <c r="L40" s="14"/>
      <c r="N40" s="36"/>
      <c r="O40" s="14"/>
      <c r="P40" s="14"/>
      <c r="R40" s="36"/>
      <c r="S40" s="14"/>
      <c r="T40" s="14"/>
      <c r="V40" s="36"/>
      <c r="W40" s="14"/>
      <c r="X40" s="14"/>
      <c r="Z40" s="36"/>
      <c r="AA40" s="14"/>
      <c r="AB40" s="14"/>
      <c r="AD40" s="36"/>
      <c r="AE40" s="14"/>
      <c r="AF40" s="14"/>
    </row>
    <row r="42" spans="1:32" x14ac:dyDescent="0.25">
      <c r="G42" s="3"/>
      <c r="H42" s="3"/>
      <c r="K42" s="3"/>
      <c r="L42" s="3"/>
      <c r="O42" s="3"/>
      <c r="P42" s="3"/>
      <c r="S42" s="3"/>
      <c r="T42" s="3"/>
      <c r="W42" s="3"/>
      <c r="X42" s="3"/>
      <c r="AA42" s="3"/>
      <c r="AB42" s="3"/>
      <c r="AE42" s="3"/>
      <c r="AF42" s="3"/>
    </row>
    <row r="43" spans="1:32" ht="50.25" customHeight="1" x14ac:dyDescent="0.25">
      <c r="B43" s="97" t="s">
        <v>246</v>
      </c>
      <c r="C43" s="97"/>
      <c r="D43" s="97"/>
      <c r="F43" s="16"/>
      <c r="G43" s="3"/>
      <c r="H43" s="3"/>
      <c r="J43" s="16"/>
      <c r="K43" s="3"/>
      <c r="L43" s="3"/>
      <c r="N43" s="16"/>
      <c r="O43" s="3"/>
      <c r="P43" s="3"/>
      <c r="R43" s="16"/>
      <c r="S43" s="3"/>
      <c r="T43" s="3"/>
      <c r="V43" s="16"/>
      <c r="W43" s="3"/>
      <c r="X43" s="3"/>
      <c r="Z43" s="16"/>
      <c r="AA43" s="3"/>
      <c r="AB43" s="3"/>
      <c r="AD43" s="16"/>
      <c r="AE43" s="3"/>
      <c r="AF43" s="3"/>
    </row>
    <row r="44" spans="1:32" ht="50.25" customHeight="1" x14ac:dyDescent="0.25">
      <c r="B44" s="98"/>
      <c r="C44" s="98"/>
      <c r="D44" s="98"/>
      <c r="G44" s="3"/>
      <c r="H44" s="3"/>
      <c r="K44" s="3"/>
      <c r="L44" s="3"/>
      <c r="O44" s="3"/>
      <c r="P44" s="3"/>
      <c r="S44" s="3"/>
      <c r="T44" s="3"/>
      <c r="W44" s="3"/>
      <c r="X44" s="3"/>
      <c r="AA44" s="3"/>
      <c r="AB44" s="3"/>
      <c r="AE44" s="3"/>
      <c r="AF44" s="3"/>
    </row>
    <row r="45" spans="1:32" x14ac:dyDescent="0.25">
      <c r="B45" s="98"/>
      <c r="C45" s="98"/>
      <c r="D45" s="98"/>
      <c r="G45" s="3"/>
      <c r="H45" s="3"/>
      <c r="K45" s="3"/>
      <c r="L45" s="3"/>
      <c r="O45" s="3"/>
      <c r="P45" s="3"/>
      <c r="S45" s="3"/>
      <c r="T45" s="3"/>
      <c r="W45" s="3"/>
      <c r="X45" s="3"/>
      <c r="AA45" s="3"/>
      <c r="AB45" s="3"/>
      <c r="AE45" s="3"/>
      <c r="AF45" s="3"/>
    </row>
    <row r="46" spans="1:32" x14ac:dyDescent="0.25">
      <c r="G46" s="3"/>
      <c r="H46" s="3"/>
      <c r="K46" s="3"/>
      <c r="L46" s="3"/>
      <c r="O46" s="3"/>
      <c r="P46" s="3"/>
      <c r="S46" s="3"/>
      <c r="T46" s="3"/>
      <c r="W46" s="3"/>
      <c r="X46" s="3"/>
      <c r="AA46" s="3"/>
      <c r="AB46" s="3"/>
      <c r="AE46" s="3"/>
      <c r="AF46" s="3"/>
    </row>
    <row r="47" spans="1:32" x14ac:dyDescent="0.25">
      <c r="G47" s="3"/>
      <c r="H47" s="3"/>
      <c r="K47" s="3"/>
      <c r="L47" s="3"/>
      <c r="O47" s="3"/>
      <c r="P47" s="3"/>
      <c r="S47" s="3"/>
      <c r="T47" s="3"/>
      <c r="W47" s="3"/>
      <c r="X47" s="3"/>
      <c r="AA47" s="3"/>
      <c r="AB47" s="3"/>
      <c r="AE47" s="3"/>
      <c r="AF47" s="3"/>
    </row>
    <row r="48" spans="1:32" x14ac:dyDescent="0.25">
      <c r="G48" s="3"/>
      <c r="H48" s="3"/>
      <c r="K48" s="3"/>
      <c r="L48" s="3"/>
      <c r="O48" s="3"/>
      <c r="P48" s="3"/>
      <c r="S48" s="3"/>
      <c r="T48" s="3"/>
      <c r="W48" s="3"/>
      <c r="X48" s="3"/>
      <c r="AA48" s="3"/>
      <c r="AB48" s="3"/>
      <c r="AE48" s="3"/>
      <c r="AF48" s="3"/>
    </row>
    <row r="49" spans="7:32" x14ac:dyDescent="0.25">
      <c r="G49" s="3"/>
      <c r="H49" s="3"/>
      <c r="K49" s="3"/>
      <c r="L49" s="3"/>
      <c r="O49" s="3"/>
      <c r="P49" s="3"/>
      <c r="S49" s="3"/>
      <c r="T49" s="3"/>
      <c r="W49" s="3"/>
      <c r="X49" s="3"/>
      <c r="AA49" s="3"/>
      <c r="AB49" s="3"/>
      <c r="AE49" s="3"/>
      <c r="AF49" s="3"/>
    </row>
    <row r="50" spans="7:32" x14ac:dyDescent="0.25">
      <c r="G50" s="3"/>
      <c r="H50" s="3"/>
      <c r="K50" s="3"/>
      <c r="L50" s="3"/>
      <c r="O50" s="3"/>
      <c r="P50" s="3"/>
      <c r="S50" s="3"/>
      <c r="T50" s="3"/>
      <c r="W50" s="3"/>
      <c r="X50" s="3"/>
      <c r="AA50" s="3"/>
      <c r="AB50" s="3"/>
      <c r="AE50" s="3"/>
      <c r="AF50" s="3"/>
    </row>
    <row r="51" spans="7:32" x14ac:dyDescent="0.25">
      <c r="G51" s="3"/>
      <c r="H51" s="3"/>
      <c r="K51" s="3"/>
      <c r="L51" s="3"/>
      <c r="O51" s="3"/>
      <c r="P51" s="3"/>
      <c r="S51" s="3"/>
      <c r="T51" s="3"/>
      <c r="W51" s="3"/>
      <c r="X51" s="3"/>
      <c r="AA51" s="3"/>
      <c r="AB51" s="3"/>
      <c r="AE51" s="3"/>
      <c r="AF51" s="3"/>
    </row>
    <row r="52" spans="7:32" x14ac:dyDescent="0.25">
      <c r="G52" s="3"/>
      <c r="H52" s="3"/>
      <c r="K52" s="3"/>
      <c r="L52" s="3"/>
      <c r="O52" s="3"/>
      <c r="P52" s="3"/>
      <c r="S52" s="3"/>
      <c r="T52" s="3"/>
      <c r="W52" s="3"/>
      <c r="X52" s="3"/>
      <c r="AA52" s="3"/>
      <c r="AB52" s="3"/>
      <c r="AE52" s="3"/>
      <c r="AF52" s="3"/>
    </row>
    <row r="53" spans="7:32" x14ac:dyDescent="0.25">
      <c r="G53" s="3"/>
      <c r="H53" s="3"/>
      <c r="K53" s="3"/>
      <c r="L53" s="3"/>
      <c r="O53" s="3"/>
      <c r="P53" s="3"/>
      <c r="S53" s="3"/>
      <c r="T53" s="3"/>
      <c r="W53" s="3"/>
      <c r="X53" s="3"/>
      <c r="AA53" s="3"/>
      <c r="AB53" s="3"/>
      <c r="AE53" s="3"/>
      <c r="AF53" s="3"/>
    </row>
    <row r="54" spans="7:32" x14ac:dyDescent="0.25">
      <c r="G54" s="3"/>
      <c r="H54" s="3"/>
      <c r="K54" s="3"/>
      <c r="L54" s="3"/>
      <c r="O54" s="3"/>
      <c r="P54" s="3"/>
      <c r="S54" s="3"/>
      <c r="T54" s="3"/>
      <c r="W54" s="3"/>
      <c r="X54" s="3"/>
      <c r="AA54" s="3"/>
      <c r="AB54" s="3"/>
      <c r="AE54" s="3"/>
      <c r="AF54" s="3"/>
    </row>
    <row r="55" spans="7:32" x14ac:dyDescent="0.25">
      <c r="G55" s="3"/>
      <c r="H55" s="3"/>
      <c r="K55" s="3"/>
      <c r="L55" s="3"/>
      <c r="O55" s="3"/>
      <c r="P55" s="3"/>
      <c r="S55" s="3"/>
      <c r="T55" s="3"/>
      <c r="W55" s="3"/>
      <c r="X55" s="3"/>
      <c r="AA55" s="3"/>
      <c r="AB55" s="3"/>
      <c r="AE55" s="3"/>
      <c r="AF55" s="3"/>
    </row>
    <row r="56" spans="7:32" x14ac:dyDescent="0.25">
      <c r="G56" s="3"/>
      <c r="H56" s="3"/>
      <c r="K56" s="3"/>
      <c r="L56" s="3"/>
      <c r="O56" s="3"/>
      <c r="P56" s="3"/>
      <c r="S56" s="3"/>
      <c r="T56" s="3"/>
      <c r="W56" s="3"/>
      <c r="X56" s="3"/>
      <c r="AA56" s="3"/>
      <c r="AB56" s="3"/>
      <c r="AE56" s="3"/>
      <c r="AF56" s="3"/>
    </row>
    <row r="57" spans="7:32" x14ac:dyDescent="0.25">
      <c r="G57" s="3"/>
      <c r="H57" s="3"/>
      <c r="K57" s="3"/>
      <c r="L57" s="3"/>
      <c r="O57" s="3"/>
      <c r="P57" s="3"/>
      <c r="S57" s="3"/>
      <c r="T57" s="3"/>
      <c r="W57" s="3"/>
      <c r="X57" s="3"/>
      <c r="AA57" s="3"/>
      <c r="AB57" s="3"/>
      <c r="AE57" s="3"/>
      <c r="AF57" s="3"/>
    </row>
    <row r="58" spans="7:32" x14ac:dyDescent="0.25">
      <c r="G58" s="3"/>
      <c r="H58" s="3"/>
      <c r="K58" s="3"/>
      <c r="L58" s="3"/>
      <c r="O58" s="3"/>
      <c r="P58" s="3"/>
      <c r="S58" s="3"/>
      <c r="T58" s="3"/>
      <c r="W58" s="3"/>
      <c r="X58" s="3"/>
      <c r="AA58" s="3"/>
      <c r="AB58" s="3"/>
      <c r="AE58" s="3"/>
      <c r="AF58" s="3"/>
    </row>
    <row r="59" spans="7:32" x14ac:dyDescent="0.25">
      <c r="G59" s="3"/>
      <c r="H59" s="3"/>
      <c r="K59" s="3"/>
      <c r="L59" s="3"/>
      <c r="O59" s="3"/>
      <c r="P59" s="3"/>
      <c r="S59" s="3"/>
      <c r="T59" s="3"/>
      <c r="W59" s="3"/>
      <c r="X59" s="3"/>
      <c r="AA59" s="3"/>
      <c r="AB59" s="3"/>
      <c r="AE59" s="3"/>
      <c r="AF59" s="3"/>
    </row>
    <row r="60" spans="7:32" x14ac:dyDescent="0.25">
      <c r="G60" s="3"/>
      <c r="H60" s="3"/>
      <c r="K60" s="3"/>
      <c r="L60" s="3"/>
      <c r="O60" s="3"/>
      <c r="P60" s="3"/>
      <c r="S60" s="3"/>
      <c r="T60" s="3"/>
      <c r="W60" s="3"/>
      <c r="X60" s="3"/>
      <c r="AA60" s="3"/>
      <c r="AB60" s="3"/>
      <c r="AE60" s="3"/>
      <c r="AF60" s="3"/>
    </row>
    <row r="61" spans="7:32" x14ac:dyDescent="0.25">
      <c r="G61" s="3"/>
      <c r="H61" s="3"/>
      <c r="K61" s="3"/>
      <c r="L61" s="3"/>
      <c r="O61" s="3"/>
      <c r="P61" s="3"/>
      <c r="S61" s="3"/>
      <c r="T61" s="3"/>
      <c r="W61" s="3"/>
      <c r="X61" s="3"/>
      <c r="AA61" s="3"/>
      <c r="AB61" s="3"/>
      <c r="AE61" s="3"/>
      <c r="AF61" s="3"/>
    </row>
    <row r="62" spans="7:32" x14ac:dyDescent="0.25">
      <c r="G62" s="3"/>
      <c r="H62" s="3"/>
      <c r="K62" s="3"/>
      <c r="L62" s="3"/>
      <c r="O62" s="3"/>
      <c r="P62" s="3"/>
      <c r="S62" s="3"/>
      <c r="T62" s="3"/>
      <c r="W62" s="3"/>
      <c r="X62" s="3"/>
      <c r="AA62" s="3"/>
      <c r="AB62" s="3"/>
      <c r="AE62" s="3"/>
      <c r="AF62" s="3"/>
    </row>
    <row r="63" spans="7:32" x14ac:dyDescent="0.25">
      <c r="G63" s="3"/>
      <c r="H63" s="3"/>
      <c r="K63" s="3"/>
      <c r="L63" s="3"/>
      <c r="O63" s="3"/>
      <c r="P63" s="3"/>
      <c r="S63" s="3"/>
      <c r="T63" s="3"/>
      <c r="W63" s="3"/>
      <c r="X63" s="3"/>
      <c r="AA63" s="3"/>
      <c r="AB63" s="3"/>
      <c r="AE63" s="3"/>
      <c r="AF63" s="3"/>
    </row>
    <row r="64" spans="7:32" x14ac:dyDescent="0.25">
      <c r="G64" s="3"/>
      <c r="H64" s="3"/>
      <c r="K64" s="3"/>
      <c r="L64" s="3"/>
      <c r="O64" s="3"/>
      <c r="P64" s="3"/>
      <c r="S64" s="3"/>
      <c r="T64" s="3"/>
      <c r="W64" s="3"/>
      <c r="X64" s="3"/>
      <c r="AA64" s="3"/>
      <c r="AB64" s="3"/>
      <c r="AE64" s="3"/>
      <c r="AF64" s="3"/>
    </row>
    <row r="65" spans="7:32" x14ac:dyDescent="0.25">
      <c r="G65" s="3"/>
      <c r="H65" s="3"/>
      <c r="K65" s="3"/>
      <c r="L65" s="3"/>
      <c r="O65" s="3"/>
      <c r="P65" s="3"/>
      <c r="S65" s="3"/>
      <c r="T65" s="3"/>
      <c r="W65" s="3"/>
      <c r="X65" s="3"/>
      <c r="AA65" s="3"/>
      <c r="AB65" s="3"/>
      <c r="AE65" s="3"/>
      <c r="AF65" s="3"/>
    </row>
    <row r="66" spans="7:32" x14ac:dyDescent="0.25">
      <c r="G66" s="3"/>
      <c r="H66" s="3"/>
      <c r="K66" s="3"/>
      <c r="L66" s="3"/>
      <c r="O66" s="3"/>
      <c r="P66" s="3"/>
      <c r="S66" s="3"/>
      <c r="T66" s="3"/>
      <c r="W66" s="3"/>
      <c r="X66" s="3"/>
      <c r="AA66" s="3"/>
      <c r="AB66" s="3"/>
      <c r="AE66" s="3"/>
      <c r="AF66" s="3"/>
    </row>
    <row r="67" spans="7:32" x14ac:dyDescent="0.25">
      <c r="G67" s="3"/>
      <c r="H67" s="3"/>
      <c r="K67" s="3"/>
      <c r="L67" s="3"/>
      <c r="O67" s="3"/>
      <c r="P67" s="3"/>
      <c r="S67" s="3"/>
      <c r="T67" s="3"/>
      <c r="W67" s="3"/>
      <c r="X67" s="3"/>
      <c r="AA67" s="3"/>
      <c r="AB67" s="3"/>
      <c r="AE67" s="3"/>
      <c r="AF67" s="3"/>
    </row>
    <row r="68" spans="7:32" x14ac:dyDescent="0.25">
      <c r="G68" s="3"/>
      <c r="H68" s="3"/>
      <c r="K68" s="3"/>
      <c r="L68" s="3"/>
      <c r="O68" s="3"/>
      <c r="P68" s="3"/>
      <c r="S68" s="3"/>
      <c r="T68" s="3"/>
      <c r="W68" s="3"/>
      <c r="X68" s="3"/>
      <c r="AA68" s="3"/>
      <c r="AB68" s="3"/>
      <c r="AE68" s="3"/>
      <c r="AF68" s="3"/>
    </row>
    <row r="69" spans="7:32" x14ac:dyDescent="0.25">
      <c r="G69" s="3"/>
      <c r="H69" s="3"/>
      <c r="K69" s="3"/>
      <c r="L69" s="3"/>
      <c r="O69" s="3"/>
      <c r="P69" s="3"/>
      <c r="S69" s="3"/>
      <c r="T69" s="3"/>
      <c r="W69" s="3"/>
      <c r="X69" s="3"/>
      <c r="AA69" s="3"/>
      <c r="AB69" s="3"/>
      <c r="AE69" s="3"/>
      <c r="AF69" s="3"/>
    </row>
    <row r="70" spans="7:32" x14ac:dyDescent="0.25">
      <c r="G70" s="3"/>
      <c r="H70" s="3"/>
      <c r="K70" s="3"/>
      <c r="L70" s="3"/>
      <c r="O70" s="3"/>
      <c r="P70" s="3"/>
      <c r="S70" s="3"/>
      <c r="T70" s="3"/>
      <c r="W70" s="3"/>
      <c r="X70" s="3"/>
      <c r="AA70" s="3"/>
      <c r="AB70" s="3"/>
      <c r="AE70" s="3"/>
      <c r="AF70" s="3"/>
    </row>
    <row r="72" spans="7:32" x14ac:dyDescent="0.25">
      <c r="H72" s="16"/>
      <c r="L72" s="16"/>
      <c r="P72" s="16"/>
      <c r="T72" s="16"/>
      <c r="X72" s="16"/>
      <c r="AB72" s="16"/>
      <c r="AF72" s="16"/>
    </row>
  </sheetData>
  <sortState xmlns:xlrd2="http://schemas.microsoft.com/office/spreadsheetml/2017/richdata2" ref="A5:AR40">
    <sortCondition descending="1" ref="C5:C40"/>
  </sortState>
  <mergeCells count="9">
    <mergeCell ref="Z2:AB2"/>
    <mergeCell ref="AD2:AF2"/>
    <mergeCell ref="R2:T2"/>
    <mergeCell ref="V2:X2"/>
    <mergeCell ref="B43:D45"/>
    <mergeCell ref="A2:D3"/>
    <mergeCell ref="F2:H2"/>
    <mergeCell ref="J2:L2"/>
    <mergeCell ref="N2:P2"/>
  </mergeCells>
  <conditionalFormatting sqref="F6:F40">
    <cfRule type="cellIs" dxfId="23" priority="22" operator="greaterThan">
      <formula>0</formula>
    </cfRule>
  </conditionalFormatting>
  <conditionalFormatting sqref="H6:H40">
    <cfRule type="cellIs" dxfId="22" priority="23" operator="greaterThan">
      <formula>0</formula>
    </cfRule>
  </conditionalFormatting>
  <conditionalFormatting sqref="J6:J40">
    <cfRule type="cellIs" dxfId="21" priority="20" operator="greaterThan">
      <formula>0</formula>
    </cfRule>
  </conditionalFormatting>
  <conditionalFormatting sqref="L6:L40">
    <cfRule type="cellIs" dxfId="20" priority="21" operator="greaterThan">
      <formula>0</formula>
    </cfRule>
  </conditionalFormatting>
  <conditionalFormatting sqref="N6:N40">
    <cfRule type="cellIs" dxfId="19" priority="16" operator="greaterThan">
      <formula>0</formula>
    </cfRule>
  </conditionalFormatting>
  <conditionalFormatting sqref="P6:P40">
    <cfRule type="cellIs" dxfId="18" priority="17" operator="greaterThan">
      <formula>0</formula>
    </cfRule>
  </conditionalFormatting>
  <conditionalFormatting sqref="R6:R40">
    <cfRule type="cellIs" dxfId="17" priority="12" operator="greaterThan">
      <formula>0</formula>
    </cfRule>
  </conditionalFormatting>
  <conditionalFormatting sqref="T6:T40">
    <cfRule type="cellIs" dxfId="16" priority="13" operator="greaterThan">
      <formula>0</formula>
    </cfRule>
  </conditionalFormatting>
  <conditionalFormatting sqref="V6:V40">
    <cfRule type="cellIs" dxfId="15" priority="5" operator="greaterThan">
      <formula>0</formula>
    </cfRule>
  </conditionalFormatting>
  <conditionalFormatting sqref="X6:X40">
    <cfRule type="cellIs" dxfId="14" priority="7" operator="greaterThan">
      <formula>0</formula>
    </cfRule>
  </conditionalFormatting>
  <conditionalFormatting sqref="Z6:Z40">
    <cfRule type="cellIs" dxfId="13" priority="3" operator="greaterThan">
      <formula>0</formula>
    </cfRule>
  </conditionalFormatting>
  <conditionalFormatting sqref="AB6:AB40">
    <cfRule type="cellIs" dxfId="12" priority="4" operator="greaterThan">
      <formula>0</formula>
    </cfRule>
  </conditionalFormatting>
  <conditionalFormatting sqref="AD6:AD40">
    <cfRule type="cellIs" dxfId="11" priority="1" operator="greaterThan">
      <formula>0</formula>
    </cfRule>
  </conditionalFormatting>
  <conditionalFormatting sqref="AF6:AF40">
    <cfRule type="cellIs" dxfId="10" priority="2" operator="greaterThan">
      <formula>0</formula>
    </cfRule>
  </conditionalFormatting>
  <dataValidations count="2">
    <dataValidation type="list" allowBlank="1" showInputMessage="1" showErrorMessage="1" promptTitle="Steuerleute" sqref="B7:B40" xr:uid="{5AEE86B1-E591-4614-9320-CDC8041C0D5A}">
      <formula1>Andresen_Aksel___UYCWg___DEN_425</formula1>
    </dataValidation>
    <dataValidation type="list" allowBlank="1" showInputMessage="1" showErrorMessage="1" promptTitle="Steuerleute" prompt="Auswahl Steuerleute_x000a_" sqref="B6" xr:uid="{53AF99C2-9129-4C18-B8ED-80C122E9B258}">
      <formula1>Andresen_Aksel___UYCWg___DEN_425</formula1>
    </dataValidation>
  </dataValidations>
  <pageMargins left="0.7" right="0.7" top="0.78740157499999996" bottom="0.78740157499999996" header="0.3" footer="0.3"/>
  <pageSetup paperSize="8" scale="54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B0D14-DA47-4121-A360-B8EA96F6A609}">
  <sheetPr>
    <pageSetUpPr fitToPage="1"/>
  </sheetPr>
  <dimension ref="A1:T47"/>
  <sheetViews>
    <sheetView showZeros="0" zoomScale="90" zoomScaleNormal="90" workbookViewId="0">
      <selection activeCell="C7" sqref="C7"/>
    </sheetView>
  </sheetViews>
  <sheetFormatPr baseColWidth="10" defaultColWidth="11.42578125" defaultRowHeight="12.75" outlineLevelCol="1" x14ac:dyDescent="0.25"/>
  <cols>
    <col min="1" max="1" width="6" style="3" customWidth="1"/>
    <col min="2" max="2" width="54" style="3" customWidth="1"/>
    <col min="3" max="3" width="11.42578125" style="4"/>
    <col min="4" max="4" width="11.5703125" style="3" hidden="1" customWidth="1" outlineLevel="1"/>
    <col min="5" max="5" width="3.5703125" style="3" customWidth="1" collapsed="1"/>
    <col min="6" max="6" width="11.42578125" style="3"/>
    <col min="7" max="7" width="11.42578125" style="3" hidden="1" customWidth="1" outlineLevel="1"/>
    <col min="8" max="8" width="11.42578125" style="3" collapsed="1"/>
    <col min="9" max="9" width="3.5703125" style="3" customWidth="1" collapsed="1"/>
    <col min="10" max="10" width="11.42578125" style="3"/>
    <col min="11" max="11" width="11.42578125" style="3" hidden="1" customWidth="1" outlineLevel="1"/>
    <col min="12" max="12" width="11.42578125" style="3" collapsed="1"/>
    <col min="13" max="13" width="3.5703125" style="3" customWidth="1" collapsed="1"/>
    <col min="14" max="14" width="11.42578125" style="3"/>
    <col min="15" max="15" width="11.42578125" style="3" hidden="1" customWidth="1" outlineLevel="1"/>
    <col min="16" max="16" width="11.42578125" style="3" collapsed="1"/>
    <col min="17" max="17" width="3.5703125" style="3" customWidth="1" collapsed="1"/>
    <col min="18" max="18" width="11.42578125" style="3"/>
    <col min="19" max="19" width="11.42578125" style="3" hidden="1" customWidth="1" outlineLevel="1"/>
    <col min="20" max="20" width="11.42578125" style="3" collapsed="1"/>
    <col min="21" max="16384" width="11.42578125" style="3"/>
  </cols>
  <sheetData>
    <row r="1" spans="1:20" ht="12.75" customHeight="1" x14ac:dyDescent="0.25">
      <c r="A1" s="4"/>
      <c r="B1" s="7"/>
      <c r="C1" s="7"/>
      <c r="D1" s="7"/>
      <c r="E1"/>
      <c r="F1" s="4"/>
      <c r="G1" s="4"/>
      <c r="H1" s="4"/>
      <c r="I1"/>
      <c r="J1" s="4"/>
      <c r="K1" s="4"/>
      <c r="L1" s="4"/>
      <c r="M1"/>
      <c r="N1" s="4"/>
      <c r="O1" s="4"/>
      <c r="P1" s="4"/>
      <c r="Q1"/>
      <c r="R1" s="4"/>
      <c r="S1" s="4"/>
      <c r="T1" s="4"/>
    </row>
    <row r="2" spans="1:20" ht="74.45" customHeight="1" x14ac:dyDescent="0.25">
      <c r="A2" s="103" t="s">
        <v>367</v>
      </c>
      <c r="B2" s="103"/>
      <c r="C2" s="103"/>
      <c r="D2" s="62"/>
      <c r="E2"/>
      <c r="F2" s="83" t="s">
        <v>313</v>
      </c>
      <c r="G2" s="84"/>
      <c r="H2" s="84"/>
      <c r="I2" s="44"/>
      <c r="J2" s="83" t="s">
        <v>312</v>
      </c>
      <c r="K2" s="84"/>
      <c r="L2" s="84"/>
      <c r="M2"/>
      <c r="N2" s="83" t="s">
        <v>314</v>
      </c>
      <c r="O2" s="84"/>
      <c r="P2" s="84"/>
      <c r="Q2" s="44"/>
      <c r="R2" s="83" t="s">
        <v>315</v>
      </c>
      <c r="S2" s="84"/>
      <c r="T2" s="84"/>
    </row>
    <row r="3" spans="1:20" ht="21" customHeight="1" x14ac:dyDescent="0.25">
      <c r="A3" s="104"/>
      <c r="B3" s="104"/>
      <c r="C3" s="104"/>
      <c r="D3" s="63"/>
      <c r="E3"/>
      <c r="F3" s="20" t="s">
        <v>181</v>
      </c>
      <c r="G3" s="39"/>
      <c r="H3" s="37">
        <v>34</v>
      </c>
      <c r="I3"/>
      <c r="J3" s="20" t="s">
        <v>181</v>
      </c>
      <c r="K3" s="39"/>
      <c r="L3" s="37">
        <v>15</v>
      </c>
      <c r="M3"/>
      <c r="N3" s="20" t="s">
        <v>181</v>
      </c>
      <c r="O3" s="39"/>
      <c r="P3" s="37">
        <v>11</v>
      </c>
      <c r="Q3"/>
      <c r="R3" s="20" t="s">
        <v>181</v>
      </c>
      <c r="S3" s="39"/>
      <c r="T3" s="37">
        <v>18</v>
      </c>
    </row>
    <row r="4" spans="1:20" ht="21" customHeight="1" x14ac:dyDescent="0.25">
      <c r="A4" s="104"/>
      <c r="B4" s="104"/>
      <c r="C4" s="104"/>
      <c r="D4" s="7"/>
      <c r="E4"/>
      <c r="F4" s="20" t="s">
        <v>182</v>
      </c>
      <c r="G4" s="40"/>
      <c r="H4" s="37">
        <v>5</v>
      </c>
      <c r="I4"/>
      <c r="J4" s="20" t="s">
        <v>182</v>
      </c>
      <c r="K4" s="40"/>
      <c r="L4" s="37">
        <v>3</v>
      </c>
      <c r="M4"/>
      <c r="N4" s="20" t="s">
        <v>182</v>
      </c>
      <c r="O4" s="40"/>
      <c r="P4" s="37">
        <v>5</v>
      </c>
      <c r="Q4"/>
      <c r="R4" s="20" t="s">
        <v>182</v>
      </c>
      <c r="S4" s="40"/>
      <c r="T4" s="37">
        <v>4</v>
      </c>
    </row>
    <row r="5" spans="1:20" ht="21" customHeight="1" x14ac:dyDescent="0.25">
      <c r="A5" s="104"/>
      <c r="B5" s="104"/>
      <c r="C5" s="104"/>
      <c r="D5" s="29" t="s">
        <v>227</v>
      </c>
      <c r="E5"/>
      <c r="F5" s="20" t="s">
        <v>183</v>
      </c>
      <c r="G5" s="41"/>
      <c r="H5" s="38">
        <v>1</v>
      </c>
      <c r="I5"/>
      <c r="J5" s="20" t="s">
        <v>183</v>
      </c>
      <c r="K5" s="41"/>
      <c r="L5" s="38">
        <v>1</v>
      </c>
      <c r="M5"/>
      <c r="N5" s="20" t="s">
        <v>183</v>
      </c>
      <c r="O5" s="41"/>
      <c r="P5" s="38">
        <v>1</v>
      </c>
      <c r="Q5"/>
      <c r="R5" s="20" t="s">
        <v>183</v>
      </c>
      <c r="S5" s="41"/>
      <c r="T5" s="38">
        <v>1</v>
      </c>
    </row>
    <row r="6" spans="1:20" ht="15" x14ac:dyDescent="0.25">
      <c r="A6" s="4"/>
      <c r="B6" s="7"/>
      <c r="C6" s="7"/>
      <c r="D6" s="33"/>
      <c r="E6"/>
      <c r="F6" s="4"/>
      <c r="G6" s="12"/>
      <c r="H6" s="16"/>
      <c r="I6"/>
      <c r="J6" s="4"/>
      <c r="K6" s="12"/>
      <c r="L6" s="16"/>
      <c r="M6"/>
      <c r="N6" s="4"/>
      <c r="O6" s="12"/>
      <c r="P6" s="16"/>
      <c r="Q6"/>
      <c r="R6" s="4"/>
      <c r="S6" s="12"/>
      <c r="T6" s="16"/>
    </row>
    <row r="7" spans="1:20" ht="22.5" x14ac:dyDescent="0.25">
      <c r="A7" s="20" t="s">
        <v>5</v>
      </c>
      <c r="B7" s="27" t="s">
        <v>162</v>
      </c>
      <c r="C7" s="20" t="s">
        <v>8</v>
      </c>
      <c r="D7" s="33"/>
      <c r="E7"/>
      <c r="F7" s="42" t="s">
        <v>223</v>
      </c>
      <c r="G7" s="42"/>
      <c r="H7" s="43" t="s">
        <v>224</v>
      </c>
      <c r="I7"/>
      <c r="J7" s="42" t="s">
        <v>223</v>
      </c>
      <c r="K7" s="42"/>
      <c r="L7" s="43" t="s">
        <v>224</v>
      </c>
      <c r="M7"/>
      <c r="N7" s="42" t="s">
        <v>223</v>
      </c>
      <c r="O7" s="42"/>
      <c r="P7" s="43" t="s">
        <v>224</v>
      </c>
      <c r="Q7"/>
      <c r="R7" s="42" t="s">
        <v>223</v>
      </c>
      <c r="S7" s="42"/>
      <c r="T7" s="43" t="s">
        <v>224</v>
      </c>
    </row>
    <row r="8" spans="1:20" ht="15" x14ac:dyDescent="0.25">
      <c r="A8" s="5">
        <v>3</v>
      </c>
      <c r="B8" s="15" t="s">
        <v>185</v>
      </c>
      <c r="C8" s="14">
        <f t="shared" ref="C8:C42" si="0">H8+L8+P8+T8</f>
        <v>275.72489601901367</v>
      </c>
      <c r="D8" s="33"/>
      <c r="E8"/>
      <c r="F8" s="35">
        <v>23</v>
      </c>
      <c r="G8" s="14">
        <f t="shared" ref="G8:G42" si="1">((H$3+1)-F8/H$4)*(100/H$3)*(H$5)</f>
        <v>89.411764705882362</v>
      </c>
      <c r="H8" s="14">
        <f t="shared" ref="H8:H42" si="2">IF(F8=0,0,G8)</f>
        <v>89.411764705882362</v>
      </c>
      <c r="I8"/>
      <c r="J8" s="35"/>
      <c r="K8" s="14">
        <f t="shared" ref="K8:K42" si="3">((L$3+1)-J8/L$4)*(100/L$3)*(L$5)</f>
        <v>106.66666666666667</v>
      </c>
      <c r="L8" s="14">
        <f t="shared" ref="L8:L42" si="4">IF(J8=0,0,K8)</f>
        <v>0</v>
      </c>
      <c r="M8"/>
      <c r="N8" s="35">
        <v>11</v>
      </c>
      <c r="O8" s="14">
        <f t="shared" ref="O8:O42" si="5">((P$3+1)-N8/P$4)*(100/P$3)*(P$5)</f>
        <v>89.090909090909108</v>
      </c>
      <c r="P8" s="14">
        <f t="shared" ref="P8:P42" si="6">IF(N8=0,0,O8)</f>
        <v>89.090909090909108</v>
      </c>
      <c r="Q8"/>
      <c r="R8" s="35">
        <v>6</v>
      </c>
      <c r="S8" s="14">
        <f t="shared" ref="S8:S42" si="7">((T$3+1)-R8/T$4)*(100/T$3)*(T$5)</f>
        <v>97.222222222222214</v>
      </c>
      <c r="T8" s="14">
        <f t="shared" ref="T8:T42" si="8">IF(R8=0,0,S8)</f>
        <v>97.222222222222214</v>
      </c>
    </row>
    <row r="9" spans="1:20" ht="15" x14ac:dyDescent="0.25">
      <c r="A9" s="5">
        <v>2</v>
      </c>
      <c r="B9" s="15" t="s">
        <v>178</v>
      </c>
      <c r="C9" s="14">
        <f t="shared" si="0"/>
        <v>266.16755793226383</v>
      </c>
      <c r="D9" s="33"/>
      <c r="E9"/>
      <c r="F9" s="36">
        <v>28</v>
      </c>
      <c r="G9" s="14">
        <f t="shared" si="1"/>
        <v>86.470588235294116</v>
      </c>
      <c r="H9" s="14">
        <f t="shared" si="2"/>
        <v>86.470588235294116</v>
      </c>
      <c r="I9"/>
      <c r="J9" s="36"/>
      <c r="K9" s="14">
        <f t="shared" si="3"/>
        <v>106.66666666666667</v>
      </c>
      <c r="L9" s="14">
        <f t="shared" si="4"/>
        <v>0</v>
      </c>
      <c r="M9"/>
      <c r="N9" s="36">
        <v>7</v>
      </c>
      <c r="O9" s="14">
        <f t="shared" si="5"/>
        <v>96.363636363636374</v>
      </c>
      <c r="P9" s="14">
        <f t="shared" si="6"/>
        <v>96.363636363636374</v>
      </c>
      <c r="Q9"/>
      <c r="R9" s="36">
        <v>16</v>
      </c>
      <c r="S9" s="14">
        <f t="shared" si="7"/>
        <v>83.333333333333329</v>
      </c>
      <c r="T9" s="14">
        <f t="shared" si="8"/>
        <v>83.333333333333329</v>
      </c>
    </row>
    <row r="10" spans="1:20" ht="15" x14ac:dyDescent="0.25">
      <c r="A10" s="5">
        <v>4</v>
      </c>
      <c r="B10" s="65" t="s">
        <v>184</v>
      </c>
      <c r="C10" s="14">
        <f t="shared" si="0"/>
        <v>259.24242424242425</v>
      </c>
      <c r="D10" s="33"/>
      <c r="E10"/>
      <c r="F10" s="36"/>
      <c r="G10" s="14">
        <f t="shared" si="1"/>
        <v>102.94117647058825</v>
      </c>
      <c r="H10" s="14">
        <f t="shared" si="2"/>
        <v>0</v>
      </c>
      <c r="I10"/>
      <c r="J10" s="36">
        <v>11</v>
      </c>
      <c r="K10" s="14">
        <f t="shared" si="3"/>
        <v>82.222222222222229</v>
      </c>
      <c r="L10" s="14">
        <f t="shared" si="4"/>
        <v>82.222222222222229</v>
      </c>
      <c r="M10"/>
      <c r="N10" s="36">
        <v>10</v>
      </c>
      <c r="O10" s="14">
        <f t="shared" si="5"/>
        <v>90.909090909090921</v>
      </c>
      <c r="P10" s="14">
        <f t="shared" si="6"/>
        <v>90.909090909090921</v>
      </c>
      <c r="Q10"/>
      <c r="R10" s="36">
        <v>14</v>
      </c>
      <c r="S10" s="14">
        <f t="shared" si="7"/>
        <v>86.111111111111114</v>
      </c>
      <c r="T10" s="14">
        <f t="shared" si="8"/>
        <v>86.111111111111114</v>
      </c>
    </row>
    <row r="11" spans="1:20" ht="15" x14ac:dyDescent="0.25">
      <c r="A11" s="5">
        <v>6</v>
      </c>
      <c r="B11" s="15" t="s">
        <v>186</v>
      </c>
      <c r="C11" s="14">
        <f t="shared" si="0"/>
        <v>232.74509803921569</v>
      </c>
      <c r="D11" s="33"/>
      <c r="E11"/>
      <c r="F11" s="36">
        <v>57</v>
      </c>
      <c r="G11" s="14">
        <f t="shared" si="1"/>
        <v>69.411764705882362</v>
      </c>
      <c r="H11" s="14">
        <f t="shared" si="2"/>
        <v>69.411764705882362</v>
      </c>
      <c r="I11"/>
      <c r="J11" s="36"/>
      <c r="K11" s="14">
        <f t="shared" si="3"/>
        <v>106.66666666666667</v>
      </c>
      <c r="L11" s="14">
        <f t="shared" si="4"/>
        <v>0</v>
      </c>
      <c r="M11"/>
      <c r="N11" s="36">
        <v>16</v>
      </c>
      <c r="O11" s="14">
        <f t="shared" si="5"/>
        <v>80.000000000000014</v>
      </c>
      <c r="P11" s="14">
        <f t="shared" si="6"/>
        <v>80.000000000000014</v>
      </c>
      <c r="Q11"/>
      <c r="R11" s="36">
        <v>16</v>
      </c>
      <c r="S11" s="14">
        <f t="shared" si="7"/>
        <v>83.333333333333329</v>
      </c>
      <c r="T11" s="14">
        <f t="shared" si="8"/>
        <v>83.333333333333329</v>
      </c>
    </row>
    <row r="12" spans="1:20" ht="15" x14ac:dyDescent="0.25">
      <c r="A12" s="5">
        <v>1</v>
      </c>
      <c r="B12" s="15" t="s">
        <v>180</v>
      </c>
      <c r="C12" s="14">
        <f t="shared" si="0"/>
        <v>225.1990493166964</v>
      </c>
      <c r="D12" s="33"/>
      <c r="E12"/>
      <c r="F12" s="36">
        <v>70</v>
      </c>
      <c r="G12" s="14">
        <f t="shared" si="1"/>
        <v>61.764705882352942</v>
      </c>
      <c r="H12" s="14">
        <f t="shared" si="2"/>
        <v>61.764705882352942</v>
      </c>
      <c r="I12"/>
      <c r="J12" s="36">
        <v>8</v>
      </c>
      <c r="K12" s="14">
        <f t="shared" si="3"/>
        <v>88.8888888888889</v>
      </c>
      <c r="L12" s="14">
        <f t="shared" si="4"/>
        <v>88.8888888888889</v>
      </c>
      <c r="M12"/>
      <c r="N12" s="36">
        <v>19</v>
      </c>
      <c r="O12" s="14">
        <f t="shared" si="5"/>
        <v>74.545454545454547</v>
      </c>
      <c r="P12" s="14">
        <f t="shared" si="6"/>
        <v>74.545454545454547</v>
      </c>
      <c r="Q12"/>
      <c r="R12" s="36"/>
      <c r="S12" s="14">
        <f t="shared" si="7"/>
        <v>105.55555555555556</v>
      </c>
      <c r="T12" s="14">
        <f t="shared" si="8"/>
        <v>0</v>
      </c>
    </row>
    <row r="13" spans="1:20" ht="15" x14ac:dyDescent="0.25">
      <c r="A13" s="5">
        <v>5</v>
      </c>
      <c r="B13" s="15" t="s">
        <v>189</v>
      </c>
      <c r="C13" s="14">
        <f t="shared" si="0"/>
        <v>210.0802139037433</v>
      </c>
      <c r="D13" s="33"/>
      <c r="E13"/>
      <c r="F13" s="36">
        <v>120</v>
      </c>
      <c r="G13" s="14">
        <f t="shared" si="1"/>
        <v>32.352941176470594</v>
      </c>
      <c r="H13" s="14">
        <f t="shared" si="2"/>
        <v>32.352941176470594</v>
      </c>
      <c r="I13"/>
      <c r="J13" s="36">
        <v>18</v>
      </c>
      <c r="K13" s="14">
        <f t="shared" si="3"/>
        <v>66.666666666666671</v>
      </c>
      <c r="L13" s="14">
        <f t="shared" si="4"/>
        <v>66.666666666666671</v>
      </c>
      <c r="M13"/>
      <c r="N13" s="36">
        <v>31</v>
      </c>
      <c r="O13" s="14">
        <f t="shared" si="5"/>
        <v>52.727272727272734</v>
      </c>
      <c r="P13" s="14">
        <f t="shared" si="6"/>
        <v>52.727272727272734</v>
      </c>
      <c r="Q13"/>
      <c r="R13" s="36">
        <v>34</v>
      </c>
      <c r="S13" s="14">
        <f t="shared" si="7"/>
        <v>58.333333333333329</v>
      </c>
      <c r="T13" s="14">
        <f t="shared" si="8"/>
        <v>58.333333333333329</v>
      </c>
    </row>
    <row r="14" spans="1:20" ht="15" x14ac:dyDescent="0.25">
      <c r="A14" s="5">
        <v>7</v>
      </c>
      <c r="B14" s="15" t="s">
        <v>187</v>
      </c>
      <c r="C14" s="14">
        <f t="shared" si="0"/>
        <v>209.2840166369578</v>
      </c>
      <c r="D14" s="33"/>
      <c r="E14"/>
      <c r="F14" s="36">
        <v>30</v>
      </c>
      <c r="G14" s="14">
        <f t="shared" si="1"/>
        <v>85.294117647058826</v>
      </c>
      <c r="H14" s="14">
        <f t="shared" si="2"/>
        <v>85.294117647058826</v>
      </c>
      <c r="I14"/>
      <c r="J14" s="36"/>
      <c r="K14" s="14">
        <f t="shared" si="3"/>
        <v>106.66666666666667</v>
      </c>
      <c r="L14" s="14">
        <f t="shared" si="4"/>
        <v>0</v>
      </c>
      <c r="M14"/>
      <c r="N14" s="36">
        <v>30</v>
      </c>
      <c r="O14" s="14">
        <f t="shared" si="5"/>
        <v>54.545454545454547</v>
      </c>
      <c r="P14" s="14">
        <f t="shared" si="6"/>
        <v>54.545454545454547</v>
      </c>
      <c r="Q14"/>
      <c r="R14" s="36">
        <v>26</v>
      </c>
      <c r="S14" s="14">
        <f t="shared" si="7"/>
        <v>69.444444444444443</v>
      </c>
      <c r="T14" s="14">
        <f t="shared" si="8"/>
        <v>69.444444444444443</v>
      </c>
    </row>
    <row r="15" spans="1:20" ht="15" x14ac:dyDescent="0.25">
      <c r="A15" s="5">
        <v>9</v>
      </c>
      <c r="B15" s="15" t="s">
        <v>228</v>
      </c>
      <c r="C15" s="14">
        <f t="shared" si="0"/>
        <v>183.48039215686276</v>
      </c>
      <c r="D15" s="33"/>
      <c r="E15"/>
      <c r="F15" s="36">
        <v>26</v>
      </c>
      <c r="G15" s="14">
        <f t="shared" si="1"/>
        <v>87.64705882352942</v>
      </c>
      <c r="H15" s="14">
        <f t="shared" si="2"/>
        <v>87.64705882352942</v>
      </c>
      <c r="I15"/>
      <c r="J15" s="36"/>
      <c r="K15" s="14">
        <f t="shared" si="3"/>
        <v>106.66666666666667</v>
      </c>
      <c r="L15" s="14">
        <f t="shared" si="4"/>
        <v>0</v>
      </c>
      <c r="M15"/>
      <c r="N15" s="36"/>
      <c r="O15" s="14">
        <f t="shared" si="5"/>
        <v>109.09090909090909</v>
      </c>
      <c r="P15" s="14">
        <f t="shared" si="6"/>
        <v>0</v>
      </c>
      <c r="Q15"/>
      <c r="R15" s="36">
        <v>7</v>
      </c>
      <c r="S15" s="14">
        <f t="shared" si="7"/>
        <v>95.833333333333329</v>
      </c>
      <c r="T15" s="14">
        <f t="shared" si="8"/>
        <v>95.833333333333329</v>
      </c>
    </row>
    <row r="16" spans="1:20" ht="15" x14ac:dyDescent="0.25">
      <c r="A16" s="5">
        <v>8</v>
      </c>
      <c r="B16" s="15" t="s">
        <v>161</v>
      </c>
      <c r="C16" s="14">
        <f t="shared" si="0"/>
        <v>148.12091503267976</v>
      </c>
      <c r="D16" s="33"/>
      <c r="E16"/>
      <c r="F16" s="36">
        <v>88</v>
      </c>
      <c r="G16" s="14">
        <f t="shared" si="1"/>
        <v>51.176470588235297</v>
      </c>
      <c r="H16" s="14">
        <f t="shared" si="2"/>
        <v>51.176470588235297</v>
      </c>
      <c r="I16"/>
      <c r="J16" s="36"/>
      <c r="K16" s="14">
        <f t="shared" si="3"/>
        <v>106.66666666666667</v>
      </c>
      <c r="L16" s="14">
        <f t="shared" si="4"/>
        <v>0</v>
      </c>
      <c r="M16"/>
      <c r="N16" s="36">
        <v>38</v>
      </c>
      <c r="O16" s="14">
        <f t="shared" si="5"/>
        <v>40.000000000000007</v>
      </c>
      <c r="P16" s="14">
        <f t="shared" si="6"/>
        <v>40.000000000000007</v>
      </c>
      <c r="Q16"/>
      <c r="R16" s="36">
        <v>35</v>
      </c>
      <c r="S16" s="14">
        <f t="shared" si="7"/>
        <v>56.944444444444443</v>
      </c>
      <c r="T16" s="14">
        <f t="shared" si="8"/>
        <v>56.944444444444443</v>
      </c>
    </row>
    <row r="17" spans="1:20" ht="15" x14ac:dyDescent="0.25">
      <c r="A17" s="5">
        <v>12</v>
      </c>
      <c r="B17" s="15" t="s">
        <v>190</v>
      </c>
      <c r="C17" s="14">
        <f t="shared" si="0"/>
        <v>124.79797979797979</v>
      </c>
      <c r="D17" s="33"/>
      <c r="F17" s="36"/>
      <c r="G17" s="14">
        <f t="shared" si="1"/>
        <v>102.94117647058825</v>
      </c>
      <c r="H17" s="14">
        <f t="shared" si="2"/>
        <v>0</v>
      </c>
      <c r="I17"/>
      <c r="J17" s="36">
        <v>36</v>
      </c>
      <c r="K17" s="14">
        <f t="shared" si="3"/>
        <v>26.666666666666668</v>
      </c>
      <c r="L17" s="14">
        <f t="shared" si="4"/>
        <v>26.666666666666668</v>
      </c>
      <c r="M17"/>
      <c r="N17" s="36">
        <v>32</v>
      </c>
      <c r="O17" s="14">
        <f t="shared" si="5"/>
        <v>50.909090909090914</v>
      </c>
      <c r="P17" s="14">
        <f t="shared" si="6"/>
        <v>50.909090909090914</v>
      </c>
      <c r="Q17"/>
      <c r="R17" s="36">
        <v>42</v>
      </c>
      <c r="S17" s="14">
        <f t="shared" si="7"/>
        <v>47.222222222222221</v>
      </c>
      <c r="T17" s="14">
        <f t="shared" si="8"/>
        <v>47.222222222222221</v>
      </c>
    </row>
    <row r="18" spans="1:20" ht="15" x14ac:dyDescent="0.25">
      <c r="A18" s="5"/>
      <c r="B18" s="15" t="s">
        <v>326</v>
      </c>
      <c r="C18" s="14">
        <f t="shared" si="0"/>
        <v>94.444444444444443</v>
      </c>
      <c r="D18" s="33"/>
      <c r="F18" s="36"/>
      <c r="G18" s="14">
        <f t="shared" si="1"/>
        <v>102.94117647058825</v>
      </c>
      <c r="H18" s="14">
        <f t="shared" si="2"/>
        <v>0</v>
      </c>
      <c r="I18"/>
      <c r="J18" s="36"/>
      <c r="K18" s="14">
        <f t="shared" si="3"/>
        <v>106.66666666666667</v>
      </c>
      <c r="L18" s="14">
        <f t="shared" si="4"/>
        <v>0</v>
      </c>
      <c r="M18"/>
      <c r="N18" s="36"/>
      <c r="O18" s="14">
        <f t="shared" si="5"/>
        <v>109.09090909090909</v>
      </c>
      <c r="P18" s="14">
        <f t="shared" si="6"/>
        <v>0</v>
      </c>
      <c r="Q18"/>
      <c r="R18" s="36">
        <v>8</v>
      </c>
      <c r="S18" s="14">
        <f t="shared" si="7"/>
        <v>94.444444444444443</v>
      </c>
      <c r="T18" s="14">
        <f t="shared" si="8"/>
        <v>94.444444444444443</v>
      </c>
    </row>
    <row r="19" spans="1:20" ht="15" x14ac:dyDescent="0.25">
      <c r="A19" s="5">
        <v>10</v>
      </c>
      <c r="B19" s="15" t="s">
        <v>308</v>
      </c>
      <c r="C19" s="14">
        <f t="shared" si="0"/>
        <v>86.666666666666671</v>
      </c>
      <c r="D19" s="33"/>
      <c r="E19"/>
      <c r="F19" s="36"/>
      <c r="G19" s="14">
        <f t="shared" si="1"/>
        <v>102.94117647058825</v>
      </c>
      <c r="H19" s="14">
        <f t="shared" si="2"/>
        <v>0</v>
      </c>
      <c r="I19"/>
      <c r="J19" s="36">
        <v>9</v>
      </c>
      <c r="K19" s="14">
        <f t="shared" si="3"/>
        <v>86.666666666666671</v>
      </c>
      <c r="L19" s="14">
        <f t="shared" si="4"/>
        <v>86.666666666666671</v>
      </c>
      <c r="M19"/>
      <c r="N19" s="36"/>
      <c r="O19" s="14">
        <f t="shared" si="5"/>
        <v>109.09090909090909</v>
      </c>
      <c r="P19" s="14">
        <f t="shared" si="6"/>
        <v>0</v>
      </c>
      <c r="Q19"/>
      <c r="R19" s="36"/>
      <c r="S19" s="14">
        <f t="shared" si="7"/>
        <v>105.55555555555556</v>
      </c>
      <c r="T19" s="14">
        <f t="shared" si="8"/>
        <v>0</v>
      </c>
    </row>
    <row r="20" spans="1:20" ht="15" x14ac:dyDescent="0.25">
      <c r="A20" s="5">
        <v>11</v>
      </c>
      <c r="B20" s="15" t="s">
        <v>219</v>
      </c>
      <c r="C20" s="14">
        <f t="shared" si="0"/>
        <v>81.764705882352942</v>
      </c>
      <c r="D20" s="33"/>
      <c r="E20"/>
      <c r="F20" s="36">
        <v>36</v>
      </c>
      <c r="G20" s="14">
        <f t="shared" si="1"/>
        <v>81.764705882352942</v>
      </c>
      <c r="H20" s="14">
        <f t="shared" si="2"/>
        <v>81.764705882352942</v>
      </c>
      <c r="I20"/>
      <c r="J20" s="36"/>
      <c r="K20" s="14">
        <f t="shared" si="3"/>
        <v>106.66666666666667</v>
      </c>
      <c r="L20" s="14">
        <f t="shared" si="4"/>
        <v>0</v>
      </c>
      <c r="M20"/>
      <c r="N20" s="36"/>
      <c r="O20" s="14">
        <f t="shared" si="5"/>
        <v>109.09090909090909</v>
      </c>
      <c r="P20" s="14">
        <f t="shared" si="6"/>
        <v>0</v>
      </c>
      <c r="Q20"/>
      <c r="R20" s="36"/>
      <c r="S20" s="14">
        <f t="shared" si="7"/>
        <v>105.55555555555556</v>
      </c>
      <c r="T20" s="14">
        <f t="shared" si="8"/>
        <v>0</v>
      </c>
    </row>
    <row r="21" spans="1:20" ht="15" x14ac:dyDescent="0.25">
      <c r="A21" s="5">
        <v>13</v>
      </c>
      <c r="B21" s="15" t="s">
        <v>316</v>
      </c>
      <c r="C21" s="14">
        <f t="shared" si="0"/>
        <v>76.470588235294116</v>
      </c>
      <c r="D21" s="33"/>
      <c r="E21"/>
      <c r="F21" s="36">
        <v>45</v>
      </c>
      <c r="G21" s="14">
        <f t="shared" si="1"/>
        <v>76.470588235294116</v>
      </c>
      <c r="H21" s="14">
        <f t="shared" si="2"/>
        <v>76.470588235294116</v>
      </c>
      <c r="I21"/>
      <c r="J21" s="36"/>
      <c r="K21" s="14">
        <f t="shared" si="3"/>
        <v>106.66666666666667</v>
      </c>
      <c r="L21" s="14">
        <f t="shared" si="4"/>
        <v>0</v>
      </c>
      <c r="M21"/>
      <c r="N21" s="36"/>
      <c r="O21" s="14">
        <f t="shared" si="5"/>
        <v>109.09090909090909</v>
      </c>
      <c r="P21" s="14">
        <f t="shared" si="6"/>
        <v>0</v>
      </c>
      <c r="Q21"/>
      <c r="R21" s="36"/>
      <c r="S21" s="14">
        <f t="shared" si="7"/>
        <v>105.55555555555556</v>
      </c>
      <c r="T21" s="14">
        <f t="shared" si="8"/>
        <v>0</v>
      </c>
    </row>
    <row r="22" spans="1:20" ht="15" x14ac:dyDescent="0.25">
      <c r="A22" s="5">
        <v>14</v>
      </c>
      <c r="B22" s="15" t="s">
        <v>163</v>
      </c>
      <c r="C22" s="14">
        <f t="shared" si="0"/>
        <v>74.545454545454547</v>
      </c>
      <c r="D22" s="33"/>
      <c r="F22" s="36"/>
      <c r="G22" s="14">
        <f t="shared" si="1"/>
        <v>102.94117647058825</v>
      </c>
      <c r="H22" s="14">
        <f t="shared" si="2"/>
        <v>0</v>
      </c>
      <c r="I22"/>
      <c r="J22" s="36"/>
      <c r="K22" s="14">
        <f t="shared" si="3"/>
        <v>106.66666666666667</v>
      </c>
      <c r="L22" s="14">
        <f t="shared" si="4"/>
        <v>0</v>
      </c>
      <c r="M22"/>
      <c r="N22" s="36">
        <v>19</v>
      </c>
      <c r="O22" s="14">
        <f t="shared" si="5"/>
        <v>74.545454545454547</v>
      </c>
      <c r="P22" s="14">
        <f t="shared" si="6"/>
        <v>74.545454545454547</v>
      </c>
      <c r="Q22"/>
      <c r="R22" s="36"/>
      <c r="S22" s="14">
        <f t="shared" si="7"/>
        <v>105.55555555555556</v>
      </c>
      <c r="T22" s="14">
        <f t="shared" si="8"/>
        <v>0</v>
      </c>
    </row>
    <row r="23" spans="1:20" ht="15" x14ac:dyDescent="0.25">
      <c r="A23" s="5"/>
      <c r="B23" s="15" t="s">
        <v>327</v>
      </c>
      <c r="C23" s="14">
        <f t="shared" si="0"/>
        <v>70.833333333333329</v>
      </c>
      <c r="D23" s="33"/>
      <c r="F23" s="36"/>
      <c r="G23" s="14">
        <f t="shared" si="1"/>
        <v>102.94117647058825</v>
      </c>
      <c r="H23" s="14">
        <f t="shared" si="2"/>
        <v>0</v>
      </c>
      <c r="I23"/>
      <c r="J23" s="36"/>
      <c r="K23" s="14">
        <f t="shared" si="3"/>
        <v>106.66666666666667</v>
      </c>
      <c r="L23" s="14">
        <f t="shared" si="4"/>
        <v>0</v>
      </c>
      <c r="M23"/>
      <c r="N23" s="36"/>
      <c r="O23" s="14">
        <f t="shared" si="5"/>
        <v>109.09090909090909</v>
      </c>
      <c r="P23" s="14">
        <f t="shared" si="6"/>
        <v>0</v>
      </c>
      <c r="Q23"/>
      <c r="R23" s="36">
        <v>25</v>
      </c>
      <c r="S23" s="14">
        <f t="shared" si="7"/>
        <v>70.833333333333329</v>
      </c>
      <c r="T23" s="14">
        <f t="shared" si="8"/>
        <v>70.833333333333329</v>
      </c>
    </row>
    <row r="24" spans="1:20" ht="15" x14ac:dyDescent="0.25">
      <c r="A24" s="5">
        <v>15</v>
      </c>
      <c r="B24" s="15" t="s">
        <v>229</v>
      </c>
      <c r="C24" s="14">
        <f t="shared" si="0"/>
        <v>64.705882352941188</v>
      </c>
      <c r="D24" s="33"/>
      <c r="E24"/>
      <c r="F24" s="36">
        <v>65</v>
      </c>
      <c r="G24" s="14">
        <f t="shared" si="1"/>
        <v>64.705882352941188</v>
      </c>
      <c r="H24" s="14">
        <f t="shared" si="2"/>
        <v>64.705882352941188</v>
      </c>
      <c r="I24"/>
      <c r="J24" s="36"/>
      <c r="K24" s="14">
        <f t="shared" si="3"/>
        <v>106.66666666666667</v>
      </c>
      <c r="L24" s="14">
        <f t="shared" si="4"/>
        <v>0</v>
      </c>
      <c r="M24"/>
      <c r="N24" s="36"/>
      <c r="O24" s="14">
        <f t="shared" si="5"/>
        <v>109.09090909090909</v>
      </c>
      <c r="P24" s="14">
        <f t="shared" si="6"/>
        <v>0</v>
      </c>
      <c r="Q24"/>
      <c r="R24" s="36"/>
      <c r="S24" s="14">
        <f t="shared" si="7"/>
        <v>105.55555555555556</v>
      </c>
      <c r="T24" s="14">
        <f t="shared" si="8"/>
        <v>0</v>
      </c>
    </row>
    <row r="25" spans="1:20" ht="15" x14ac:dyDescent="0.25">
      <c r="A25" s="5">
        <v>16</v>
      </c>
      <c r="B25" s="15" t="s">
        <v>303</v>
      </c>
      <c r="C25" s="14">
        <f t="shared" si="0"/>
        <v>62.222222222222214</v>
      </c>
      <c r="D25" s="33"/>
      <c r="E25"/>
      <c r="F25" s="36"/>
      <c r="G25" s="14">
        <f t="shared" si="1"/>
        <v>102.94117647058825</v>
      </c>
      <c r="H25" s="14">
        <f t="shared" si="2"/>
        <v>0</v>
      </c>
      <c r="I25"/>
      <c r="J25" s="36">
        <v>20</v>
      </c>
      <c r="K25" s="14">
        <f t="shared" si="3"/>
        <v>62.222222222222214</v>
      </c>
      <c r="L25" s="14">
        <f t="shared" si="4"/>
        <v>62.222222222222214</v>
      </c>
      <c r="M25"/>
      <c r="N25" s="36"/>
      <c r="O25" s="14">
        <f t="shared" si="5"/>
        <v>109.09090909090909</v>
      </c>
      <c r="P25" s="14">
        <f t="shared" si="6"/>
        <v>0</v>
      </c>
      <c r="Q25"/>
      <c r="R25" s="36"/>
      <c r="S25" s="14">
        <f t="shared" si="7"/>
        <v>105.55555555555556</v>
      </c>
      <c r="T25" s="14">
        <f t="shared" si="8"/>
        <v>0</v>
      </c>
    </row>
    <row r="26" spans="1:20" ht="15" x14ac:dyDescent="0.25">
      <c r="A26" s="5">
        <v>17</v>
      </c>
      <c r="B26" s="15" t="s">
        <v>229</v>
      </c>
      <c r="C26" s="14">
        <f t="shared" si="0"/>
        <v>55.55555555555555</v>
      </c>
      <c r="D26" s="33"/>
      <c r="E26"/>
      <c r="F26" s="36"/>
      <c r="G26" s="14">
        <f t="shared" si="1"/>
        <v>102.94117647058825</v>
      </c>
      <c r="H26" s="14">
        <f t="shared" si="2"/>
        <v>0</v>
      </c>
      <c r="I26"/>
      <c r="J26" s="36">
        <v>23</v>
      </c>
      <c r="K26" s="14">
        <f t="shared" si="3"/>
        <v>55.55555555555555</v>
      </c>
      <c r="L26" s="14">
        <f t="shared" si="4"/>
        <v>55.55555555555555</v>
      </c>
      <c r="M26"/>
      <c r="N26" s="36"/>
      <c r="O26" s="14">
        <f t="shared" si="5"/>
        <v>109.09090909090909</v>
      </c>
      <c r="P26" s="14">
        <f t="shared" si="6"/>
        <v>0</v>
      </c>
      <c r="Q26"/>
      <c r="R26" s="36"/>
      <c r="S26" s="14">
        <f t="shared" si="7"/>
        <v>105.55555555555556</v>
      </c>
      <c r="T26" s="14">
        <f t="shared" si="8"/>
        <v>0</v>
      </c>
    </row>
    <row r="27" spans="1:20" ht="15" x14ac:dyDescent="0.25">
      <c r="A27" s="5">
        <v>18</v>
      </c>
      <c r="B27" s="15" t="s">
        <v>310</v>
      </c>
      <c r="C27" s="14">
        <f t="shared" si="0"/>
        <v>53.333333333333336</v>
      </c>
      <c r="D27" s="33"/>
      <c r="E27"/>
      <c r="F27" s="36"/>
      <c r="G27" s="14">
        <f t="shared" si="1"/>
        <v>102.94117647058825</v>
      </c>
      <c r="H27" s="14">
        <f t="shared" si="2"/>
        <v>0</v>
      </c>
      <c r="I27"/>
      <c r="J27" s="36">
        <v>24</v>
      </c>
      <c r="K27" s="14">
        <f t="shared" si="3"/>
        <v>53.333333333333336</v>
      </c>
      <c r="L27" s="14">
        <f t="shared" si="4"/>
        <v>53.333333333333336</v>
      </c>
      <c r="M27"/>
      <c r="N27" s="36"/>
      <c r="O27" s="14">
        <f t="shared" si="5"/>
        <v>109.09090909090909</v>
      </c>
      <c r="P27" s="14">
        <f t="shared" si="6"/>
        <v>0</v>
      </c>
      <c r="Q27"/>
      <c r="R27" s="36"/>
      <c r="S27" s="14">
        <f t="shared" si="7"/>
        <v>105.55555555555556</v>
      </c>
      <c r="T27" s="14">
        <f t="shared" si="8"/>
        <v>0</v>
      </c>
    </row>
    <row r="28" spans="1:20" ht="15" x14ac:dyDescent="0.25">
      <c r="A28" s="5">
        <v>19</v>
      </c>
      <c r="B28" s="15" t="s">
        <v>318</v>
      </c>
      <c r="C28" s="14">
        <f t="shared" si="0"/>
        <v>51.111111111111107</v>
      </c>
      <c r="D28" s="33"/>
      <c r="E28"/>
      <c r="F28" s="36"/>
      <c r="G28" s="14">
        <f t="shared" si="1"/>
        <v>102.94117647058825</v>
      </c>
      <c r="H28" s="14">
        <f t="shared" si="2"/>
        <v>0</v>
      </c>
      <c r="I28"/>
      <c r="J28" s="36">
        <v>25</v>
      </c>
      <c r="K28" s="14">
        <f t="shared" si="3"/>
        <v>51.111111111111107</v>
      </c>
      <c r="L28" s="14">
        <f t="shared" si="4"/>
        <v>51.111111111111107</v>
      </c>
      <c r="M28"/>
      <c r="N28" s="36"/>
      <c r="O28" s="14">
        <f t="shared" si="5"/>
        <v>109.09090909090909</v>
      </c>
      <c r="P28" s="14">
        <f t="shared" si="6"/>
        <v>0</v>
      </c>
      <c r="Q28"/>
      <c r="R28" s="36"/>
      <c r="S28" s="14">
        <f t="shared" si="7"/>
        <v>105.55555555555556</v>
      </c>
      <c r="T28" s="14">
        <f t="shared" si="8"/>
        <v>0</v>
      </c>
    </row>
    <row r="29" spans="1:20" ht="15" x14ac:dyDescent="0.25">
      <c r="A29" s="5"/>
      <c r="B29" s="15" t="s">
        <v>363</v>
      </c>
      <c r="C29" s="14">
        <f t="shared" si="0"/>
        <v>50</v>
      </c>
      <c r="D29" s="33"/>
      <c r="F29" s="36"/>
      <c r="G29" s="14">
        <f t="shared" si="1"/>
        <v>102.94117647058825</v>
      </c>
      <c r="H29" s="14">
        <f t="shared" si="2"/>
        <v>0</v>
      </c>
      <c r="I29"/>
      <c r="J29" s="36"/>
      <c r="K29" s="14">
        <f t="shared" si="3"/>
        <v>106.66666666666667</v>
      </c>
      <c r="L29" s="14">
        <f t="shared" si="4"/>
        <v>0</v>
      </c>
      <c r="M29"/>
      <c r="N29" s="36"/>
      <c r="O29" s="14">
        <f t="shared" si="5"/>
        <v>109.09090909090909</v>
      </c>
      <c r="P29" s="14">
        <f t="shared" si="6"/>
        <v>0</v>
      </c>
      <c r="Q29"/>
      <c r="R29" s="36">
        <v>40</v>
      </c>
      <c r="S29" s="14">
        <f t="shared" si="7"/>
        <v>50</v>
      </c>
      <c r="T29" s="14">
        <f t="shared" si="8"/>
        <v>50</v>
      </c>
    </row>
    <row r="30" spans="1:20" ht="15" x14ac:dyDescent="0.25">
      <c r="A30" s="5">
        <v>20</v>
      </c>
      <c r="B30" s="15" t="s">
        <v>305</v>
      </c>
      <c r="C30" s="14">
        <f t="shared" si="0"/>
        <v>44.444444444444443</v>
      </c>
      <c r="D30" s="33"/>
      <c r="F30" s="36"/>
      <c r="G30" s="14">
        <f t="shared" si="1"/>
        <v>102.94117647058825</v>
      </c>
      <c r="H30" s="14">
        <f t="shared" si="2"/>
        <v>0</v>
      </c>
      <c r="I30"/>
      <c r="J30" s="36">
        <v>28</v>
      </c>
      <c r="K30" s="14">
        <f t="shared" si="3"/>
        <v>44.444444444444443</v>
      </c>
      <c r="L30" s="14">
        <f t="shared" si="4"/>
        <v>44.444444444444443</v>
      </c>
      <c r="M30"/>
      <c r="N30" s="36"/>
      <c r="O30" s="14">
        <f t="shared" si="5"/>
        <v>109.09090909090909</v>
      </c>
      <c r="P30" s="14">
        <f t="shared" si="6"/>
        <v>0</v>
      </c>
      <c r="Q30"/>
      <c r="R30" s="36"/>
      <c r="S30" s="14">
        <f t="shared" si="7"/>
        <v>105.55555555555556</v>
      </c>
      <c r="T30" s="14">
        <f t="shared" si="8"/>
        <v>0</v>
      </c>
    </row>
    <row r="31" spans="1:20" ht="15" x14ac:dyDescent="0.25">
      <c r="A31" s="5"/>
      <c r="B31" s="15" t="s">
        <v>319</v>
      </c>
      <c r="C31" s="14">
        <f t="shared" si="0"/>
        <v>44.444444444444443</v>
      </c>
      <c r="D31" s="33"/>
      <c r="F31" s="36"/>
      <c r="G31" s="14">
        <f t="shared" si="1"/>
        <v>102.94117647058825</v>
      </c>
      <c r="H31" s="14">
        <f t="shared" si="2"/>
        <v>0</v>
      </c>
      <c r="I31"/>
      <c r="J31" s="36">
        <v>28</v>
      </c>
      <c r="K31" s="14">
        <f t="shared" si="3"/>
        <v>44.444444444444443</v>
      </c>
      <c r="L31" s="14">
        <f t="shared" si="4"/>
        <v>44.444444444444443</v>
      </c>
      <c r="M31"/>
      <c r="N31" s="36"/>
      <c r="O31" s="14">
        <f t="shared" si="5"/>
        <v>109.09090909090909</v>
      </c>
      <c r="P31" s="14">
        <f t="shared" si="6"/>
        <v>0</v>
      </c>
      <c r="Q31"/>
      <c r="R31" s="36"/>
      <c r="S31" s="14">
        <f t="shared" si="7"/>
        <v>105.55555555555556</v>
      </c>
      <c r="T31" s="14">
        <f t="shared" si="8"/>
        <v>0</v>
      </c>
    </row>
    <row r="32" spans="1:20" ht="15" x14ac:dyDescent="0.25">
      <c r="A32" s="5"/>
      <c r="B32" s="15" t="s">
        <v>333</v>
      </c>
      <c r="C32" s="14">
        <f t="shared" si="0"/>
        <v>43.055555555555557</v>
      </c>
      <c r="D32" s="33"/>
      <c r="F32" s="36"/>
      <c r="G32" s="14">
        <f t="shared" si="1"/>
        <v>102.94117647058825</v>
      </c>
      <c r="H32" s="14">
        <f t="shared" si="2"/>
        <v>0</v>
      </c>
      <c r="I32"/>
      <c r="J32" s="36"/>
      <c r="K32" s="14">
        <f t="shared" si="3"/>
        <v>106.66666666666667</v>
      </c>
      <c r="L32" s="14">
        <f t="shared" si="4"/>
        <v>0</v>
      </c>
      <c r="M32"/>
      <c r="N32" s="36"/>
      <c r="O32" s="14">
        <f t="shared" si="5"/>
        <v>109.09090909090909</v>
      </c>
      <c r="P32" s="14">
        <f t="shared" si="6"/>
        <v>0</v>
      </c>
      <c r="Q32"/>
      <c r="R32" s="36">
        <v>45</v>
      </c>
      <c r="S32" s="14">
        <f t="shared" si="7"/>
        <v>43.055555555555557</v>
      </c>
      <c r="T32" s="14">
        <f t="shared" si="8"/>
        <v>43.055555555555557</v>
      </c>
    </row>
    <row r="33" spans="1:20" ht="15" x14ac:dyDescent="0.25">
      <c r="A33" s="5"/>
      <c r="B33" s="15" t="s">
        <v>334</v>
      </c>
      <c r="C33" s="14">
        <f t="shared" si="0"/>
        <v>38.888888888888886</v>
      </c>
      <c r="D33" s="13"/>
      <c r="F33" s="36"/>
      <c r="G33" s="14">
        <f t="shared" si="1"/>
        <v>102.94117647058825</v>
      </c>
      <c r="H33" s="14">
        <f t="shared" si="2"/>
        <v>0</v>
      </c>
      <c r="I33"/>
      <c r="J33" s="36"/>
      <c r="K33" s="14">
        <f t="shared" si="3"/>
        <v>106.66666666666667</v>
      </c>
      <c r="L33" s="14">
        <f t="shared" si="4"/>
        <v>0</v>
      </c>
      <c r="M33"/>
      <c r="N33" s="36"/>
      <c r="O33" s="14">
        <f t="shared" si="5"/>
        <v>109.09090909090909</v>
      </c>
      <c r="P33" s="14">
        <f t="shared" si="6"/>
        <v>0</v>
      </c>
      <c r="Q33"/>
      <c r="R33" s="36">
        <v>48</v>
      </c>
      <c r="S33" s="14">
        <f t="shared" si="7"/>
        <v>38.888888888888886</v>
      </c>
      <c r="T33" s="14">
        <f t="shared" si="8"/>
        <v>38.888888888888886</v>
      </c>
    </row>
    <row r="34" spans="1:20" ht="15" x14ac:dyDescent="0.25">
      <c r="A34" s="5">
        <v>21</v>
      </c>
      <c r="B34" s="15" t="s">
        <v>320</v>
      </c>
      <c r="C34" s="14">
        <f t="shared" si="0"/>
        <v>28.888888888888893</v>
      </c>
      <c r="D34" s="33"/>
      <c r="F34" s="36"/>
      <c r="G34" s="14">
        <f t="shared" si="1"/>
        <v>102.94117647058825</v>
      </c>
      <c r="H34" s="14">
        <f t="shared" si="2"/>
        <v>0</v>
      </c>
      <c r="I34"/>
      <c r="J34" s="36">
        <v>35</v>
      </c>
      <c r="K34" s="14">
        <f t="shared" si="3"/>
        <v>28.888888888888893</v>
      </c>
      <c r="L34" s="14">
        <f t="shared" si="4"/>
        <v>28.888888888888893</v>
      </c>
      <c r="M34"/>
      <c r="N34" s="36"/>
      <c r="O34" s="14">
        <f t="shared" si="5"/>
        <v>109.09090909090909</v>
      </c>
      <c r="P34" s="14">
        <f t="shared" si="6"/>
        <v>0</v>
      </c>
      <c r="Q34"/>
      <c r="R34" s="36"/>
      <c r="S34" s="14">
        <f t="shared" si="7"/>
        <v>105.55555555555556</v>
      </c>
      <c r="T34" s="14">
        <f t="shared" si="8"/>
        <v>0</v>
      </c>
    </row>
    <row r="35" spans="1:20" ht="15" x14ac:dyDescent="0.25">
      <c r="A35" s="5">
        <v>22</v>
      </c>
      <c r="B35" s="15" t="s">
        <v>230</v>
      </c>
      <c r="C35" s="14">
        <f t="shared" si="0"/>
        <v>28.82352941176471</v>
      </c>
      <c r="D35" s="33"/>
      <c r="E35"/>
      <c r="F35" s="36">
        <v>126</v>
      </c>
      <c r="G35" s="14">
        <f t="shared" si="1"/>
        <v>28.82352941176471</v>
      </c>
      <c r="H35" s="14">
        <f t="shared" si="2"/>
        <v>28.82352941176471</v>
      </c>
      <c r="I35"/>
      <c r="J35" s="36"/>
      <c r="K35" s="14">
        <f t="shared" si="3"/>
        <v>106.66666666666667</v>
      </c>
      <c r="L35" s="14">
        <f t="shared" si="4"/>
        <v>0</v>
      </c>
      <c r="M35"/>
      <c r="N35" s="36"/>
      <c r="O35" s="14">
        <f t="shared" si="5"/>
        <v>109.09090909090909</v>
      </c>
      <c r="P35" s="14">
        <f t="shared" si="6"/>
        <v>0</v>
      </c>
      <c r="Q35"/>
      <c r="R35" s="36"/>
      <c r="S35" s="14">
        <f t="shared" si="7"/>
        <v>105.55555555555556</v>
      </c>
      <c r="T35" s="14">
        <f t="shared" si="8"/>
        <v>0</v>
      </c>
    </row>
    <row r="36" spans="1:20" ht="15" x14ac:dyDescent="0.25">
      <c r="A36" s="5">
        <v>23</v>
      </c>
      <c r="B36" s="15" t="s">
        <v>317</v>
      </c>
      <c r="C36" s="14">
        <f t="shared" si="0"/>
        <v>27.647058823529409</v>
      </c>
      <c r="D36" s="33"/>
      <c r="E36"/>
      <c r="F36" s="36">
        <v>128</v>
      </c>
      <c r="G36" s="14">
        <f t="shared" si="1"/>
        <v>27.647058823529409</v>
      </c>
      <c r="H36" s="14">
        <f t="shared" si="2"/>
        <v>27.647058823529409</v>
      </c>
      <c r="I36"/>
      <c r="J36" s="36"/>
      <c r="K36" s="14">
        <f t="shared" si="3"/>
        <v>106.66666666666667</v>
      </c>
      <c r="L36" s="14">
        <f t="shared" si="4"/>
        <v>0</v>
      </c>
      <c r="M36"/>
      <c r="N36" s="36"/>
      <c r="O36" s="14">
        <f t="shared" si="5"/>
        <v>109.09090909090909</v>
      </c>
      <c r="P36" s="14">
        <f t="shared" si="6"/>
        <v>0</v>
      </c>
      <c r="Q36"/>
      <c r="R36" s="36"/>
      <c r="S36" s="14">
        <f t="shared" si="7"/>
        <v>105.55555555555556</v>
      </c>
      <c r="T36" s="14">
        <f t="shared" si="8"/>
        <v>0</v>
      </c>
    </row>
    <row r="37" spans="1:20" ht="15" x14ac:dyDescent="0.25">
      <c r="A37" s="5">
        <v>24</v>
      </c>
      <c r="B37" s="15" t="s">
        <v>231</v>
      </c>
      <c r="C37" s="14">
        <f t="shared" si="0"/>
        <v>20.588235294117649</v>
      </c>
      <c r="D37" s="33"/>
      <c r="E37"/>
      <c r="F37" s="36">
        <v>140</v>
      </c>
      <c r="G37" s="14">
        <f t="shared" si="1"/>
        <v>20.588235294117649</v>
      </c>
      <c r="H37" s="14">
        <f t="shared" si="2"/>
        <v>20.588235294117649</v>
      </c>
      <c r="I37"/>
      <c r="J37" s="36"/>
      <c r="K37" s="14">
        <f t="shared" si="3"/>
        <v>106.66666666666667</v>
      </c>
      <c r="L37" s="14">
        <f t="shared" si="4"/>
        <v>0</v>
      </c>
      <c r="M37"/>
      <c r="N37" s="36"/>
      <c r="O37" s="14">
        <f t="shared" si="5"/>
        <v>109.09090909090909</v>
      </c>
      <c r="P37" s="14">
        <f t="shared" si="6"/>
        <v>0</v>
      </c>
      <c r="Q37"/>
      <c r="R37" s="36"/>
      <c r="S37" s="14">
        <f t="shared" si="7"/>
        <v>105.55555555555556</v>
      </c>
      <c r="T37" s="14">
        <f t="shared" si="8"/>
        <v>0</v>
      </c>
    </row>
    <row r="38" spans="1:20" ht="15" x14ac:dyDescent="0.25">
      <c r="A38" s="5">
        <v>25</v>
      </c>
      <c r="B38" s="15" t="s">
        <v>191</v>
      </c>
      <c r="C38" s="14">
        <f t="shared" si="0"/>
        <v>14.545454545454543</v>
      </c>
      <c r="D38" s="33"/>
      <c r="F38" s="36"/>
      <c r="G38" s="14">
        <f t="shared" si="1"/>
        <v>102.94117647058825</v>
      </c>
      <c r="H38" s="14">
        <f t="shared" si="2"/>
        <v>0</v>
      </c>
      <c r="I38"/>
      <c r="J38" s="36"/>
      <c r="K38" s="14">
        <f t="shared" si="3"/>
        <v>106.66666666666667</v>
      </c>
      <c r="L38" s="14">
        <f t="shared" si="4"/>
        <v>0</v>
      </c>
      <c r="M38"/>
      <c r="N38" s="36">
        <v>52</v>
      </c>
      <c r="O38" s="14">
        <f t="shared" si="5"/>
        <v>14.545454545454543</v>
      </c>
      <c r="P38" s="14">
        <f t="shared" si="6"/>
        <v>14.545454545454543</v>
      </c>
      <c r="Q38"/>
      <c r="R38" s="36"/>
      <c r="S38" s="14">
        <f t="shared" si="7"/>
        <v>105.55555555555556</v>
      </c>
      <c r="T38" s="14">
        <f t="shared" si="8"/>
        <v>0</v>
      </c>
    </row>
    <row r="39" spans="1:20" ht="15" x14ac:dyDescent="0.25">
      <c r="A39" s="5"/>
      <c r="B39" s="15" t="s">
        <v>192</v>
      </c>
      <c r="C39" s="14">
        <f t="shared" si="0"/>
        <v>14.545454545454543</v>
      </c>
      <c r="D39" s="33"/>
      <c r="F39" s="36"/>
      <c r="G39" s="14">
        <f t="shared" si="1"/>
        <v>102.94117647058825</v>
      </c>
      <c r="H39" s="14">
        <f t="shared" si="2"/>
        <v>0</v>
      </c>
      <c r="I39"/>
      <c r="J39" s="36"/>
      <c r="K39" s="14">
        <f t="shared" si="3"/>
        <v>106.66666666666667</v>
      </c>
      <c r="L39" s="14">
        <f t="shared" si="4"/>
        <v>0</v>
      </c>
      <c r="M39"/>
      <c r="N39" s="36">
        <v>52</v>
      </c>
      <c r="O39" s="14">
        <f t="shared" si="5"/>
        <v>14.545454545454543</v>
      </c>
      <c r="P39" s="14">
        <f t="shared" si="6"/>
        <v>14.545454545454543</v>
      </c>
      <c r="Q39"/>
      <c r="R39" s="36"/>
      <c r="S39" s="14">
        <f t="shared" si="7"/>
        <v>105.55555555555556</v>
      </c>
      <c r="T39" s="14">
        <f t="shared" si="8"/>
        <v>0</v>
      </c>
    </row>
    <row r="40" spans="1:20" ht="15" x14ac:dyDescent="0.25">
      <c r="A40" s="5">
        <v>26</v>
      </c>
      <c r="B40" s="15" t="s">
        <v>304</v>
      </c>
      <c r="C40" s="14">
        <f t="shared" si="0"/>
        <v>13.333333333333334</v>
      </c>
      <c r="D40" s="33"/>
      <c r="F40" s="36"/>
      <c r="G40" s="14">
        <f t="shared" si="1"/>
        <v>102.94117647058825</v>
      </c>
      <c r="H40" s="14">
        <f t="shared" si="2"/>
        <v>0</v>
      </c>
      <c r="I40"/>
      <c r="J40" s="36">
        <v>42</v>
      </c>
      <c r="K40" s="14">
        <f t="shared" si="3"/>
        <v>13.333333333333334</v>
      </c>
      <c r="L40" s="14">
        <f t="shared" si="4"/>
        <v>13.333333333333334</v>
      </c>
      <c r="M40"/>
      <c r="N40" s="36"/>
      <c r="O40" s="14">
        <f t="shared" si="5"/>
        <v>109.09090909090909</v>
      </c>
      <c r="P40" s="14">
        <f t="shared" si="6"/>
        <v>0</v>
      </c>
      <c r="Q40"/>
      <c r="R40" s="36"/>
      <c r="S40" s="14">
        <f t="shared" si="7"/>
        <v>105.55555555555556</v>
      </c>
      <c r="T40" s="14">
        <f t="shared" si="8"/>
        <v>0</v>
      </c>
    </row>
    <row r="41" spans="1:20" ht="15" x14ac:dyDescent="0.25">
      <c r="A41" s="5">
        <v>27</v>
      </c>
      <c r="B41" s="15" t="s">
        <v>307</v>
      </c>
      <c r="C41" s="14">
        <f t="shared" si="0"/>
        <v>8.8888888888888928</v>
      </c>
      <c r="D41" s="64"/>
      <c r="F41" s="36"/>
      <c r="G41" s="14">
        <f t="shared" si="1"/>
        <v>102.94117647058825</v>
      </c>
      <c r="H41" s="14">
        <f t="shared" si="2"/>
        <v>0</v>
      </c>
      <c r="I41"/>
      <c r="J41" s="36">
        <v>44</v>
      </c>
      <c r="K41" s="14">
        <f t="shared" si="3"/>
        <v>8.8888888888888928</v>
      </c>
      <c r="L41" s="14">
        <f t="shared" si="4"/>
        <v>8.8888888888888928</v>
      </c>
      <c r="M41"/>
      <c r="N41" s="36"/>
      <c r="O41" s="14">
        <f t="shared" si="5"/>
        <v>109.09090909090909</v>
      </c>
      <c r="P41" s="14">
        <f t="shared" si="6"/>
        <v>0</v>
      </c>
      <c r="Q41"/>
      <c r="R41" s="36"/>
      <c r="S41" s="14">
        <f t="shared" si="7"/>
        <v>105.55555555555556</v>
      </c>
      <c r="T41" s="14">
        <f t="shared" si="8"/>
        <v>0</v>
      </c>
    </row>
    <row r="42" spans="1:20" ht="15" x14ac:dyDescent="0.25">
      <c r="A42" s="5"/>
      <c r="B42" s="15" t="s">
        <v>335</v>
      </c>
      <c r="C42" s="14">
        <f t="shared" si="0"/>
        <v>0</v>
      </c>
      <c r="F42" s="36"/>
      <c r="G42" s="14">
        <f t="shared" si="1"/>
        <v>102.94117647058825</v>
      </c>
      <c r="H42" s="14">
        <f t="shared" si="2"/>
        <v>0</v>
      </c>
      <c r="I42"/>
      <c r="J42" s="36"/>
      <c r="K42" s="14">
        <f t="shared" si="3"/>
        <v>106.66666666666667</v>
      </c>
      <c r="L42" s="14">
        <f t="shared" si="4"/>
        <v>0</v>
      </c>
      <c r="M42"/>
      <c r="N42" s="36"/>
      <c r="O42" s="14">
        <f t="shared" si="5"/>
        <v>109.09090909090909</v>
      </c>
      <c r="P42" s="14">
        <f t="shared" si="6"/>
        <v>0</v>
      </c>
      <c r="Q42"/>
      <c r="R42" s="36"/>
      <c r="S42" s="14">
        <f t="shared" si="7"/>
        <v>105.55555555555556</v>
      </c>
      <c r="T42" s="14">
        <f t="shared" si="8"/>
        <v>0</v>
      </c>
    </row>
    <row r="43" spans="1:20" ht="50.25" customHeight="1" x14ac:dyDescent="0.25">
      <c r="D43" s="60"/>
    </row>
    <row r="44" spans="1:20" ht="50.25" customHeight="1" x14ac:dyDescent="0.25">
      <c r="D44" s="61"/>
    </row>
    <row r="45" spans="1:20" ht="119.25" x14ac:dyDescent="0.25">
      <c r="B45" s="60" t="s">
        <v>246</v>
      </c>
      <c r="C45" s="60"/>
      <c r="D45" s="61"/>
    </row>
    <row r="46" spans="1:20" x14ac:dyDescent="0.25">
      <c r="B46" s="61"/>
      <c r="C46" s="61"/>
    </row>
    <row r="47" spans="1:20" x14ac:dyDescent="0.25">
      <c r="B47" s="61"/>
      <c r="C47" s="61"/>
    </row>
  </sheetData>
  <sortState xmlns:xlrd2="http://schemas.microsoft.com/office/spreadsheetml/2017/richdata2" ref="A8:T42">
    <sortCondition descending="1" ref="C8:C42"/>
  </sortState>
  <mergeCells count="5">
    <mergeCell ref="F2:H2"/>
    <mergeCell ref="A2:C5"/>
    <mergeCell ref="R2:T2"/>
    <mergeCell ref="J2:L2"/>
    <mergeCell ref="N2:P2"/>
  </mergeCells>
  <conditionalFormatting sqref="F8:F42">
    <cfRule type="cellIs" dxfId="9" priority="7" operator="greaterThan">
      <formula>0</formula>
    </cfRule>
  </conditionalFormatting>
  <conditionalFormatting sqref="H8:H42">
    <cfRule type="cellIs" dxfId="8" priority="8" operator="greaterThan">
      <formula>0</formula>
    </cfRule>
  </conditionalFormatting>
  <conditionalFormatting sqref="J8:J42">
    <cfRule type="cellIs" dxfId="7" priority="5" operator="greaterThan">
      <formula>0</formula>
    </cfRule>
  </conditionalFormatting>
  <conditionalFormatting sqref="L8:L42">
    <cfRule type="cellIs" dxfId="6" priority="6" operator="greaterThan">
      <formula>0</formula>
    </cfRule>
  </conditionalFormatting>
  <conditionalFormatting sqref="N8:N42">
    <cfRule type="cellIs" dxfId="5" priority="3" operator="greaterThan">
      <formula>0</formula>
    </cfRule>
  </conditionalFormatting>
  <conditionalFormatting sqref="P8:P42">
    <cfRule type="cellIs" dxfId="4" priority="4" operator="greaterThan">
      <formula>0</formula>
    </cfRule>
  </conditionalFormatting>
  <conditionalFormatting sqref="R8:R42">
    <cfRule type="cellIs" dxfId="3" priority="1" operator="greaterThan">
      <formula>0</formula>
    </cfRule>
  </conditionalFormatting>
  <conditionalFormatting sqref="T8:T42">
    <cfRule type="cellIs" dxfId="2" priority="2" operator="greaterThan">
      <formula>0</formula>
    </cfRule>
  </conditionalFormatting>
  <dataValidations count="1">
    <dataValidation type="list" allowBlank="1" showInputMessage="1" showErrorMessage="1" promptTitle="Steuerleute" sqref="B9:B42" xr:uid="{5C4F1800-F9EF-46D0-9CB3-BE1B93DC505B}">
      <formula1>Andresen_Aksel___UYCWg___DEN_425</formula1>
    </dataValidation>
  </dataValidations>
  <pageMargins left="0.7" right="0.7" top="0.78740157499999996" bottom="0.78740157499999996" header="0.3" footer="0.3"/>
  <pageSetup paperSize="8" scale="54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teuerleute" prompt="Auswahl Steuerleute_x000a_" xr:uid="{FF454258-D77A-43F9-A10A-63646B1BD707}">
          <x14:formula1>
            <xm:f>Namen!$A$2:$A$88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26C5-9F99-4985-9D4D-C0609F3D95E2}">
  <sheetPr>
    <pageSetUpPr fitToPage="1"/>
  </sheetPr>
  <dimension ref="A1:AB33"/>
  <sheetViews>
    <sheetView showZeros="0" zoomScale="80" zoomScaleNormal="80" workbookViewId="0">
      <selection activeCell="B9" sqref="B9"/>
    </sheetView>
  </sheetViews>
  <sheetFormatPr baseColWidth="10" defaultColWidth="11.42578125" defaultRowHeight="15" outlineLevelCol="1" x14ac:dyDescent="0.25"/>
  <cols>
    <col min="1" max="1" width="6" style="3" customWidth="1"/>
    <col min="2" max="2" width="54" style="3" customWidth="1"/>
    <col min="3" max="3" width="11.42578125" style="4"/>
    <col min="4" max="4" width="11.5703125" style="3" hidden="1" customWidth="1" outlineLevel="1"/>
    <col min="5" max="5" width="2.7109375" customWidth="1" collapsed="1"/>
    <col min="6" max="6" width="9.7109375" style="4" customWidth="1"/>
    <col min="7" max="7" width="9.7109375" style="4" hidden="1" customWidth="1" outlineLevel="1"/>
    <col min="8" max="8" width="9.7109375" style="4" customWidth="1" collapsed="1"/>
    <col min="9" max="9" width="2.7109375" style="19" customWidth="1"/>
    <col min="10" max="10" width="9.7109375" style="4" customWidth="1"/>
    <col min="11" max="11" width="9.7109375" style="4" hidden="1" customWidth="1" outlineLevel="1"/>
    <col min="12" max="12" width="9.7109375" style="16" customWidth="1" collapsed="1"/>
    <col min="13" max="13" width="2.7109375" style="16" customWidth="1"/>
    <col min="14" max="14" width="9.7109375" style="4" customWidth="1"/>
    <col min="15" max="15" width="9.7109375" style="4" hidden="1" customWidth="1" outlineLevel="1"/>
    <col min="16" max="16" width="9.7109375" style="4" customWidth="1" collapsed="1"/>
    <col min="17" max="17" width="2.7109375" style="4" customWidth="1"/>
    <col min="18" max="18" width="9.7109375" style="4" customWidth="1"/>
    <col min="19" max="19" width="9.7109375" style="4" hidden="1" customWidth="1" outlineLevel="1"/>
    <col min="20" max="20" width="9.7109375" style="4" customWidth="1" collapsed="1"/>
    <col min="21" max="21" width="2.7109375" style="4" customWidth="1"/>
    <col min="22" max="22" width="9.7109375" style="4" customWidth="1"/>
    <col min="23" max="23" width="9.7109375" style="4" hidden="1" customWidth="1" outlineLevel="1"/>
    <col min="24" max="24" width="9.7109375" style="4" customWidth="1" collapsed="1"/>
    <col min="25" max="25" width="2.7109375" style="4" customWidth="1"/>
    <col min="26" max="26" width="9.7109375" style="4" customWidth="1"/>
    <col min="27" max="27" width="9.7109375" style="4" hidden="1" customWidth="1" outlineLevel="1"/>
    <col min="28" max="28" width="9.7109375" style="4" customWidth="1" collapsed="1"/>
    <col min="29" max="16384" width="11.42578125" style="3"/>
  </cols>
  <sheetData>
    <row r="1" spans="1:28" ht="12.75" customHeight="1" x14ac:dyDescent="0.25">
      <c r="A1" s="4"/>
      <c r="B1" s="7"/>
      <c r="C1" s="7"/>
      <c r="D1" s="7"/>
    </row>
    <row r="2" spans="1:28" ht="84.95" customHeight="1" x14ac:dyDescent="0.25">
      <c r="A2" s="103" t="s">
        <v>366</v>
      </c>
      <c r="B2" s="103"/>
      <c r="C2" s="103"/>
      <c r="D2" s="62"/>
      <c r="F2" s="80" t="s">
        <v>321</v>
      </c>
      <c r="G2" s="81"/>
      <c r="H2" s="81"/>
      <c r="J2" s="80" t="s">
        <v>169</v>
      </c>
      <c r="K2" s="81"/>
      <c r="L2" s="81"/>
      <c r="M2" s="44"/>
      <c r="N2" s="80" t="s">
        <v>168</v>
      </c>
      <c r="O2" s="81"/>
      <c r="P2" s="81"/>
      <c r="Q2" s="44"/>
      <c r="R2" s="80" t="s">
        <v>170</v>
      </c>
      <c r="S2" s="81"/>
      <c r="T2" s="81"/>
      <c r="U2" s="44"/>
      <c r="V2" s="80" t="s">
        <v>171</v>
      </c>
      <c r="W2" s="81"/>
      <c r="X2" s="81"/>
      <c r="Y2" s="44"/>
      <c r="Z2" s="80" t="s">
        <v>247</v>
      </c>
      <c r="AA2" s="81"/>
      <c r="AB2" s="81"/>
    </row>
    <row r="3" spans="1:28" ht="24.95" customHeight="1" x14ac:dyDescent="0.25">
      <c r="A3" s="104"/>
      <c r="B3" s="104"/>
      <c r="C3" s="104"/>
      <c r="D3" s="63"/>
      <c r="F3" s="20" t="s">
        <v>181</v>
      </c>
      <c r="G3" s="39"/>
      <c r="H3" s="37">
        <v>24</v>
      </c>
      <c r="J3" s="20" t="s">
        <v>181</v>
      </c>
      <c r="K3" s="39"/>
      <c r="L3" s="37">
        <v>33</v>
      </c>
      <c r="M3" s="45"/>
      <c r="N3" s="20" t="s">
        <v>181</v>
      </c>
      <c r="O3" s="39"/>
      <c r="P3" s="37">
        <v>13</v>
      </c>
      <c r="Q3" s="45"/>
      <c r="R3" s="20" t="s">
        <v>181</v>
      </c>
      <c r="S3" s="39"/>
      <c r="T3" s="37">
        <v>16</v>
      </c>
      <c r="U3" s="45"/>
      <c r="V3" s="20" t="s">
        <v>181</v>
      </c>
      <c r="W3" s="39"/>
      <c r="X3" s="37">
        <v>35</v>
      </c>
      <c r="Y3" s="45"/>
      <c r="Z3" s="20" t="s">
        <v>181</v>
      </c>
      <c r="AA3" s="39"/>
      <c r="AB3" s="37">
        <v>33</v>
      </c>
    </row>
    <row r="4" spans="1:28" ht="24.95" customHeight="1" x14ac:dyDescent="0.25">
      <c r="A4" s="104"/>
      <c r="B4" s="104"/>
      <c r="C4" s="104"/>
      <c r="D4" s="7"/>
      <c r="F4" s="20" t="s">
        <v>182</v>
      </c>
      <c r="G4" s="40"/>
      <c r="H4" s="37">
        <v>6</v>
      </c>
      <c r="J4" s="20" t="s">
        <v>182</v>
      </c>
      <c r="K4" s="40"/>
      <c r="L4" s="37">
        <v>3</v>
      </c>
      <c r="M4" s="45"/>
      <c r="N4" s="20" t="s">
        <v>182</v>
      </c>
      <c r="O4" s="40"/>
      <c r="P4" s="37">
        <v>3</v>
      </c>
      <c r="Q4" s="45"/>
      <c r="R4" s="20" t="s">
        <v>182</v>
      </c>
      <c r="S4" s="40"/>
      <c r="T4" s="37">
        <v>5</v>
      </c>
      <c r="U4" s="45"/>
      <c r="V4" s="20" t="s">
        <v>182</v>
      </c>
      <c r="W4" s="40"/>
      <c r="X4" s="37">
        <v>8</v>
      </c>
      <c r="Y4" s="45"/>
      <c r="Z4" s="20" t="s">
        <v>182</v>
      </c>
      <c r="AA4" s="40"/>
      <c r="AB4" s="37">
        <v>7</v>
      </c>
    </row>
    <row r="5" spans="1:28" ht="24.95" customHeight="1" x14ac:dyDescent="0.25">
      <c r="A5" s="104"/>
      <c r="B5" s="104"/>
      <c r="C5" s="104"/>
      <c r="D5" s="29" t="s">
        <v>227</v>
      </c>
      <c r="F5" s="20" t="s">
        <v>183</v>
      </c>
      <c r="G5" s="41"/>
      <c r="H5" s="38">
        <v>1.1000000000000001</v>
      </c>
      <c r="J5" s="20" t="s">
        <v>183</v>
      </c>
      <c r="K5" s="41"/>
      <c r="L5" s="38">
        <v>1.1000000000000001</v>
      </c>
      <c r="M5" s="46"/>
      <c r="N5" s="20" t="s">
        <v>183</v>
      </c>
      <c r="O5" s="41"/>
      <c r="P5" s="38">
        <v>1</v>
      </c>
      <c r="Q5" s="46"/>
      <c r="R5" s="20" t="s">
        <v>183</v>
      </c>
      <c r="S5" s="41"/>
      <c r="T5" s="38">
        <v>1</v>
      </c>
      <c r="U5" s="46"/>
      <c r="V5" s="20" t="s">
        <v>183</v>
      </c>
      <c r="W5" s="41"/>
      <c r="X5" s="38">
        <v>1.2</v>
      </c>
      <c r="Y5" s="46"/>
      <c r="Z5" s="20" t="s">
        <v>183</v>
      </c>
      <c r="AA5" s="41"/>
      <c r="AB5" s="38">
        <v>1</v>
      </c>
    </row>
    <row r="6" spans="1:28" x14ac:dyDescent="0.25">
      <c r="A6" s="4"/>
      <c r="B6" s="7"/>
      <c r="C6" s="7"/>
      <c r="D6" s="33"/>
      <c r="G6" s="12"/>
      <c r="H6" s="16"/>
      <c r="I6" s="4"/>
      <c r="K6" s="12"/>
      <c r="O6" s="12"/>
      <c r="P6" s="16"/>
      <c r="Q6" s="16"/>
      <c r="S6" s="12"/>
      <c r="T6" s="16"/>
      <c r="U6" s="16"/>
      <c r="W6" s="12"/>
      <c r="X6" s="16"/>
      <c r="Y6" s="16"/>
      <c r="AA6" s="12"/>
      <c r="AB6" s="16"/>
    </row>
    <row r="7" spans="1:28" ht="29.1" customHeight="1" x14ac:dyDescent="0.25">
      <c r="A7" s="20" t="s">
        <v>5</v>
      </c>
      <c r="B7" s="27" t="s">
        <v>162</v>
      </c>
      <c r="C7" s="20" t="s">
        <v>8</v>
      </c>
      <c r="D7" s="33"/>
      <c r="F7" s="42" t="s">
        <v>223</v>
      </c>
      <c r="G7" s="42"/>
      <c r="H7" s="43" t="s">
        <v>224</v>
      </c>
      <c r="J7" s="42" t="s">
        <v>223</v>
      </c>
      <c r="K7" s="42"/>
      <c r="L7" s="43" t="s">
        <v>224</v>
      </c>
      <c r="M7" s="47"/>
      <c r="N7" s="42" t="s">
        <v>223</v>
      </c>
      <c r="O7" s="42"/>
      <c r="P7" s="43" t="s">
        <v>224</v>
      </c>
      <c r="Q7" s="47"/>
      <c r="R7" s="42" t="s">
        <v>223</v>
      </c>
      <c r="S7" s="42"/>
      <c r="T7" s="43" t="s">
        <v>224</v>
      </c>
      <c r="U7" s="47"/>
      <c r="V7" s="42" t="s">
        <v>223</v>
      </c>
      <c r="W7" s="42"/>
      <c r="X7" s="43" t="s">
        <v>224</v>
      </c>
      <c r="Y7" s="47"/>
      <c r="Z7" s="42" t="s">
        <v>223</v>
      </c>
      <c r="AA7" s="42"/>
      <c r="AB7" s="43" t="s">
        <v>224</v>
      </c>
    </row>
    <row r="8" spans="1:28" x14ac:dyDescent="0.25">
      <c r="A8" s="5">
        <v>1</v>
      </c>
      <c r="B8" s="66" t="s">
        <v>185</v>
      </c>
      <c r="C8" s="14">
        <f t="shared" ref="C8:C14" si="0">H8+L8+P8+T8+X8+AB8</f>
        <v>211.37286324786325</v>
      </c>
      <c r="D8" s="33"/>
      <c r="F8" s="35">
        <v>95</v>
      </c>
      <c r="G8" s="14">
        <f t="shared" ref="G8:G14" si="1">((H$3+1)-F8/H$4)*(100/H$3)*(H$5)</f>
        <v>42.013888888888893</v>
      </c>
      <c r="H8" s="14">
        <f t="shared" ref="H8:H14" si="2">IF(F8=0,0,G8)</f>
        <v>42.013888888888893</v>
      </c>
      <c r="J8" s="36"/>
      <c r="K8" s="14">
        <f t="shared" ref="K8:K14" si="3">((L$3+1)-J8/L$4)*(100/L$3)*(L$5)</f>
        <v>113.33333333333334</v>
      </c>
      <c r="L8" s="14">
        <f t="shared" ref="L8:L14" si="4">IF(J8=0,0,K8)</f>
        <v>0</v>
      </c>
      <c r="M8" s="49"/>
      <c r="N8" s="36">
        <v>13</v>
      </c>
      <c r="O8" s="14">
        <f t="shared" ref="O8:O14" si="5">((P$3+1)-N8/P$4)*(100/P$3)*(P$5)</f>
        <v>74.358974358974365</v>
      </c>
      <c r="P8" s="14">
        <f t="shared" ref="P8:P14" si="6">IF(N8=0,0,O8)</f>
        <v>74.358974358974365</v>
      </c>
      <c r="Q8" s="49"/>
      <c r="R8" s="36">
        <v>9</v>
      </c>
      <c r="S8" s="14">
        <f t="shared" ref="S8:S14" si="7">((T$3+1)-R8/T$4)*(100/T$3)*(T$5)</f>
        <v>95</v>
      </c>
      <c r="T8" s="5">
        <f t="shared" ref="T8:T14" si="8">IF(R8=0,0,S8)</f>
        <v>95</v>
      </c>
      <c r="U8" s="50"/>
      <c r="V8" s="36"/>
      <c r="W8" s="14">
        <f t="shared" ref="W8:W14" si="9">((X$3+1)-V8/X$4)*(100/X$3)*(X$5)</f>
        <v>123.42857142857143</v>
      </c>
      <c r="X8" s="14">
        <f t="shared" ref="X8:X14" si="10">IF(V8=0,0,W8)</f>
        <v>0</v>
      </c>
      <c r="Y8" s="50"/>
      <c r="Z8" s="36"/>
      <c r="AA8" s="14">
        <f t="shared" ref="AA8:AA14" si="11">((AB$3+1)-Z8/AB$4)*(100/AB$3)*(AB$5)</f>
        <v>103.03030303030303</v>
      </c>
      <c r="AB8" s="14">
        <f t="shared" ref="AB8:AB14" si="12">IF(Z8=0,0,AA8)</f>
        <v>0</v>
      </c>
    </row>
    <row r="9" spans="1:28" x14ac:dyDescent="0.25">
      <c r="A9" s="5">
        <v>3</v>
      </c>
      <c r="B9" s="13" t="s">
        <v>219</v>
      </c>
      <c r="C9" s="14">
        <f t="shared" si="0"/>
        <v>188.70400432900436</v>
      </c>
      <c r="D9" s="33"/>
      <c r="F9" s="36">
        <v>89</v>
      </c>
      <c r="G9" s="14">
        <f t="shared" si="1"/>
        <v>46.597222222222229</v>
      </c>
      <c r="H9" s="14">
        <f t="shared" si="2"/>
        <v>46.597222222222229</v>
      </c>
      <c r="J9" s="36">
        <v>38</v>
      </c>
      <c r="K9" s="14">
        <f t="shared" si="3"/>
        <v>71.111111111111128</v>
      </c>
      <c r="L9" s="14">
        <f t="shared" si="4"/>
        <v>71.111111111111128</v>
      </c>
      <c r="M9" s="49"/>
      <c r="N9" s="36"/>
      <c r="O9" s="14">
        <f t="shared" si="5"/>
        <v>107.69230769230769</v>
      </c>
      <c r="P9" s="14">
        <f t="shared" si="6"/>
        <v>0</v>
      </c>
      <c r="Q9" s="49"/>
      <c r="R9" s="36"/>
      <c r="S9" s="14">
        <f t="shared" si="7"/>
        <v>106.25</v>
      </c>
      <c r="T9" s="5">
        <f t="shared" si="8"/>
        <v>0</v>
      </c>
      <c r="U9" s="50"/>
      <c r="V9" s="36"/>
      <c r="W9" s="14">
        <f t="shared" si="9"/>
        <v>123.42857142857143</v>
      </c>
      <c r="X9" s="14">
        <f t="shared" si="10"/>
        <v>0</v>
      </c>
      <c r="Y9" s="50"/>
      <c r="Z9" s="36">
        <v>74</v>
      </c>
      <c r="AA9" s="14">
        <f t="shared" si="11"/>
        <v>70.995670995671006</v>
      </c>
      <c r="AB9" s="14">
        <f t="shared" si="12"/>
        <v>70.995670995671006</v>
      </c>
    </row>
    <row r="10" spans="1:28" x14ac:dyDescent="0.25">
      <c r="A10" s="5">
        <v>2</v>
      </c>
      <c r="B10" s="15" t="s">
        <v>186</v>
      </c>
      <c r="C10" s="14">
        <f t="shared" si="0"/>
        <v>151.39468864468864</v>
      </c>
      <c r="D10" s="33"/>
      <c r="F10" s="36"/>
      <c r="G10" s="14">
        <f t="shared" si="1"/>
        <v>114.58333333333334</v>
      </c>
      <c r="H10" s="14">
        <f t="shared" si="2"/>
        <v>0</v>
      </c>
      <c r="J10" s="36"/>
      <c r="K10" s="14">
        <f t="shared" si="3"/>
        <v>113.33333333333334</v>
      </c>
      <c r="L10" s="14">
        <f t="shared" si="4"/>
        <v>0</v>
      </c>
      <c r="M10" s="49"/>
      <c r="N10" s="36">
        <v>13</v>
      </c>
      <c r="O10" s="14">
        <f t="shared" si="5"/>
        <v>74.358974358974365</v>
      </c>
      <c r="P10" s="14">
        <f t="shared" si="6"/>
        <v>74.358974358974365</v>
      </c>
      <c r="Q10" s="49"/>
      <c r="R10" s="36">
        <v>58</v>
      </c>
      <c r="S10" s="14">
        <f t="shared" si="7"/>
        <v>33.75</v>
      </c>
      <c r="T10" s="5">
        <f t="shared" si="8"/>
        <v>33.75</v>
      </c>
      <c r="U10" s="50"/>
      <c r="V10" s="36">
        <v>187</v>
      </c>
      <c r="W10" s="14">
        <f t="shared" si="9"/>
        <v>43.285714285714285</v>
      </c>
      <c r="X10" s="14">
        <f t="shared" si="10"/>
        <v>43.285714285714285</v>
      </c>
      <c r="Y10" s="50"/>
      <c r="Z10" s="36"/>
      <c r="AA10" s="14">
        <f t="shared" si="11"/>
        <v>103.03030303030303</v>
      </c>
      <c r="AB10" s="14">
        <f t="shared" si="12"/>
        <v>0</v>
      </c>
    </row>
    <row r="11" spans="1:28" x14ac:dyDescent="0.25">
      <c r="A11" s="5">
        <v>4</v>
      </c>
      <c r="B11" s="13" t="s">
        <v>180</v>
      </c>
      <c r="C11" s="14">
        <f t="shared" si="0"/>
        <v>92.40384615384616</v>
      </c>
      <c r="D11" s="33"/>
      <c r="F11" s="36"/>
      <c r="G11" s="14">
        <f t="shared" si="1"/>
        <v>114.58333333333334</v>
      </c>
      <c r="H11" s="14">
        <f t="shared" si="2"/>
        <v>0</v>
      </c>
      <c r="J11" s="36"/>
      <c r="K11" s="14">
        <f t="shared" si="3"/>
        <v>113.33333333333334</v>
      </c>
      <c r="L11" s="14">
        <f t="shared" si="4"/>
        <v>0</v>
      </c>
      <c r="M11" s="49"/>
      <c r="N11" s="36">
        <v>24</v>
      </c>
      <c r="O11" s="14">
        <f t="shared" si="5"/>
        <v>46.153846153846153</v>
      </c>
      <c r="P11" s="14">
        <f t="shared" si="6"/>
        <v>46.153846153846153</v>
      </c>
      <c r="Q11" s="49"/>
      <c r="R11" s="36">
        <v>48</v>
      </c>
      <c r="S11" s="14">
        <f t="shared" si="7"/>
        <v>46.25</v>
      </c>
      <c r="T11" s="5">
        <f t="shared" si="8"/>
        <v>46.25</v>
      </c>
      <c r="U11" s="50"/>
      <c r="V11" s="36"/>
      <c r="W11" s="14">
        <f t="shared" si="9"/>
        <v>123.42857142857143</v>
      </c>
      <c r="X11" s="14">
        <f t="shared" si="10"/>
        <v>0</v>
      </c>
      <c r="Y11" s="50"/>
      <c r="Z11" s="36"/>
      <c r="AA11" s="14">
        <f t="shared" si="11"/>
        <v>103.03030303030303</v>
      </c>
      <c r="AB11" s="14">
        <f t="shared" si="12"/>
        <v>0</v>
      </c>
    </row>
    <row r="12" spans="1:28" x14ac:dyDescent="0.25">
      <c r="A12" s="5">
        <v>6</v>
      </c>
      <c r="B12" s="13" t="s">
        <v>226</v>
      </c>
      <c r="C12" s="14">
        <f t="shared" si="0"/>
        <v>60.857142857142854</v>
      </c>
      <c r="D12" s="33"/>
      <c r="F12" s="36"/>
      <c r="G12" s="14">
        <f t="shared" si="1"/>
        <v>114.58333333333334</v>
      </c>
      <c r="H12" s="14">
        <f t="shared" si="2"/>
        <v>0</v>
      </c>
      <c r="J12" s="36"/>
      <c r="K12" s="14">
        <f t="shared" si="3"/>
        <v>113.33333333333334</v>
      </c>
      <c r="L12" s="14">
        <f t="shared" si="4"/>
        <v>0</v>
      </c>
      <c r="M12" s="49"/>
      <c r="N12" s="36"/>
      <c r="O12" s="14">
        <f t="shared" si="5"/>
        <v>107.69230769230769</v>
      </c>
      <c r="P12" s="14">
        <f t="shared" si="6"/>
        <v>0</v>
      </c>
      <c r="Q12" s="49"/>
      <c r="R12" s="36"/>
      <c r="S12" s="14">
        <f t="shared" si="7"/>
        <v>106.25</v>
      </c>
      <c r="T12" s="5">
        <f t="shared" si="8"/>
        <v>0</v>
      </c>
      <c r="U12" s="50"/>
      <c r="V12" s="36">
        <v>146</v>
      </c>
      <c r="W12" s="14">
        <f t="shared" si="9"/>
        <v>60.857142857142854</v>
      </c>
      <c r="X12" s="14">
        <f t="shared" si="10"/>
        <v>60.857142857142854</v>
      </c>
      <c r="Y12" s="50"/>
      <c r="Z12" s="36"/>
      <c r="AA12" s="14">
        <f t="shared" si="11"/>
        <v>103.03030303030303</v>
      </c>
      <c r="AB12" s="14">
        <f t="shared" si="12"/>
        <v>0</v>
      </c>
    </row>
    <row r="13" spans="1:28" x14ac:dyDescent="0.25">
      <c r="A13" s="5">
        <v>7</v>
      </c>
      <c r="B13" s="13" t="s">
        <v>184</v>
      </c>
      <c r="C13" s="14">
        <f t="shared" si="0"/>
        <v>58.285714285714278</v>
      </c>
      <c r="D13" s="33"/>
      <c r="F13" s="36"/>
      <c r="G13" s="14">
        <f t="shared" si="1"/>
        <v>114.58333333333334</v>
      </c>
      <c r="H13" s="14">
        <f t="shared" si="2"/>
        <v>0</v>
      </c>
      <c r="J13" s="36"/>
      <c r="K13" s="14">
        <f t="shared" si="3"/>
        <v>113.33333333333334</v>
      </c>
      <c r="L13" s="14">
        <f t="shared" si="4"/>
        <v>0</v>
      </c>
      <c r="M13" s="49"/>
      <c r="N13" s="36"/>
      <c r="O13" s="14">
        <f t="shared" si="5"/>
        <v>107.69230769230769</v>
      </c>
      <c r="P13" s="14">
        <f t="shared" si="6"/>
        <v>0</v>
      </c>
      <c r="Q13" s="49"/>
      <c r="R13" s="36"/>
      <c r="S13" s="14">
        <f t="shared" si="7"/>
        <v>106.25</v>
      </c>
      <c r="T13" s="5">
        <f t="shared" si="8"/>
        <v>0</v>
      </c>
      <c r="U13" s="50"/>
      <c r="V13" s="36">
        <v>152</v>
      </c>
      <c r="W13" s="14">
        <f t="shared" si="9"/>
        <v>58.285714285714278</v>
      </c>
      <c r="X13" s="14">
        <f t="shared" si="10"/>
        <v>58.285714285714278</v>
      </c>
      <c r="Y13" s="50"/>
      <c r="Z13" s="36"/>
      <c r="AA13" s="14">
        <f t="shared" si="11"/>
        <v>103.03030303030303</v>
      </c>
      <c r="AB13" s="14">
        <f t="shared" si="12"/>
        <v>0</v>
      </c>
    </row>
    <row r="14" spans="1:28" x14ac:dyDescent="0.25">
      <c r="A14" s="5">
        <v>8</v>
      </c>
      <c r="B14" s="13" t="s">
        <v>318</v>
      </c>
      <c r="C14" s="14">
        <f t="shared" si="0"/>
        <v>21.388888888888896</v>
      </c>
      <c r="D14" s="33"/>
      <c r="F14" s="36">
        <v>122</v>
      </c>
      <c r="G14" s="14">
        <f t="shared" si="1"/>
        <v>21.388888888888896</v>
      </c>
      <c r="H14" s="14">
        <f t="shared" si="2"/>
        <v>21.388888888888896</v>
      </c>
      <c r="J14" s="36"/>
      <c r="K14" s="14">
        <f t="shared" si="3"/>
        <v>113.33333333333334</v>
      </c>
      <c r="L14" s="14">
        <f t="shared" si="4"/>
        <v>0</v>
      </c>
      <c r="M14" s="49"/>
      <c r="N14" s="36"/>
      <c r="O14" s="14">
        <f t="shared" si="5"/>
        <v>107.69230769230769</v>
      </c>
      <c r="P14" s="14">
        <f t="shared" si="6"/>
        <v>0</v>
      </c>
      <c r="Q14" s="49"/>
      <c r="R14" s="36"/>
      <c r="S14" s="14">
        <f t="shared" si="7"/>
        <v>106.25</v>
      </c>
      <c r="T14" s="5">
        <f t="shared" si="8"/>
        <v>0</v>
      </c>
      <c r="U14" s="50"/>
      <c r="V14" s="36"/>
      <c r="W14" s="14">
        <f t="shared" si="9"/>
        <v>123.42857142857143</v>
      </c>
      <c r="X14" s="14">
        <f t="shared" si="10"/>
        <v>0</v>
      </c>
      <c r="Y14" s="50"/>
      <c r="Z14" s="36"/>
      <c r="AA14" s="14">
        <f t="shared" si="11"/>
        <v>103.03030303030303</v>
      </c>
      <c r="AB14" s="14">
        <f t="shared" si="12"/>
        <v>0</v>
      </c>
    </row>
    <row r="15" spans="1:28" x14ac:dyDescent="0.25">
      <c r="G15" s="3"/>
      <c r="H15" s="3"/>
    </row>
    <row r="16" spans="1:28" x14ac:dyDescent="0.25">
      <c r="G16" s="3"/>
      <c r="H16" s="3"/>
    </row>
    <row r="18" spans="2:8" x14ac:dyDescent="0.25">
      <c r="H18" s="16"/>
    </row>
    <row r="19" spans="2:8" ht="86.45" customHeight="1" x14ac:dyDescent="0.25">
      <c r="B19" s="105" t="s">
        <v>147</v>
      </c>
      <c r="C19" s="106"/>
      <c r="D19" s="59"/>
      <c r="F19" s="109" t="s">
        <v>148</v>
      </c>
      <c r="G19" s="110"/>
      <c r="H19" s="111"/>
    </row>
    <row r="20" spans="2:8" ht="86.45" customHeight="1" x14ac:dyDescent="0.25">
      <c r="B20" s="107"/>
      <c r="C20" s="108"/>
      <c r="D20" s="59"/>
      <c r="E20" s="59"/>
      <c r="F20" s="112"/>
      <c r="G20" s="113"/>
      <c r="H20" s="114"/>
    </row>
    <row r="21" spans="2:8" x14ac:dyDescent="0.25">
      <c r="B21" s="8"/>
      <c r="C21" s="8"/>
      <c r="D21" s="8"/>
      <c r="E21" s="6"/>
    </row>
    <row r="22" spans="2:8" ht="31.5" customHeight="1" x14ac:dyDescent="0.25">
      <c r="B22" s="95" t="s">
        <v>149</v>
      </c>
      <c r="C22" s="95"/>
      <c r="D22" s="95"/>
      <c r="E22" s="116" t="s">
        <v>4</v>
      </c>
      <c r="F22" s="116"/>
      <c r="G22" s="116"/>
      <c r="H22" s="116"/>
    </row>
    <row r="23" spans="2:8" ht="21.95" customHeight="1" x14ac:dyDescent="0.25">
      <c r="B23" s="94" t="s">
        <v>152</v>
      </c>
      <c r="C23" s="94"/>
      <c r="D23" s="94"/>
      <c r="E23" s="117">
        <v>0.5</v>
      </c>
      <c r="F23" s="117"/>
      <c r="G23" s="117"/>
      <c r="H23" s="117"/>
    </row>
    <row r="24" spans="2:8" ht="21.95" customHeight="1" x14ac:dyDescent="0.25">
      <c r="B24" s="94" t="s">
        <v>160</v>
      </c>
      <c r="C24" s="94"/>
      <c r="D24" s="94"/>
      <c r="E24" s="117">
        <v>0.5</v>
      </c>
      <c r="F24" s="117"/>
      <c r="G24" s="117"/>
      <c r="H24" s="117"/>
    </row>
    <row r="25" spans="2:8" ht="21.95" customHeight="1" x14ac:dyDescent="0.25">
      <c r="B25" s="94" t="s">
        <v>150</v>
      </c>
      <c r="C25" s="94"/>
      <c r="D25" s="94"/>
      <c r="E25" s="117">
        <v>1</v>
      </c>
      <c r="F25" s="117"/>
      <c r="G25" s="117"/>
      <c r="H25" s="117"/>
    </row>
    <row r="26" spans="2:8" ht="21.95" customHeight="1" x14ac:dyDescent="0.25">
      <c r="B26" s="94" t="s">
        <v>153</v>
      </c>
      <c r="C26" s="94"/>
      <c r="D26" s="94"/>
      <c r="E26" s="117">
        <v>1</v>
      </c>
      <c r="F26" s="117"/>
      <c r="G26" s="117"/>
      <c r="H26" s="117"/>
    </row>
    <row r="27" spans="2:8" ht="21.95" customHeight="1" x14ac:dyDescent="0.25">
      <c r="B27" s="94" t="s">
        <v>154</v>
      </c>
      <c r="C27" s="94"/>
      <c r="D27" s="94"/>
      <c r="E27" s="117">
        <v>1</v>
      </c>
      <c r="F27" s="117"/>
      <c r="G27" s="117"/>
      <c r="H27" s="117"/>
    </row>
    <row r="28" spans="2:8" ht="21.95" customHeight="1" x14ac:dyDescent="0.25">
      <c r="B28" s="94" t="s">
        <v>155</v>
      </c>
      <c r="C28" s="94"/>
      <c r="D28" s="94"/>
      <c r="E28" s="117">
        <v>1.1000000000000001</v>
      </c>
      <c r="F28" s="117"/>
      <c r="G28" s="117"/>
      <c r="H28" s="117"/>
    </row>
    <row r="29" spans="2:8" ht="21.95" customHeight="1" x14ac:dyDescent="0.25">
      <c r="B29" s="94" t="s">
        <v>156</v>
      </c>
      <c r="C29" s="94"/>
      <c r="D29" s="94"/>
      <c r="E29" s="117">
        <v>1.2</v>
      </c>
      <c r="F29" s="117"/>
      <c r="G29" s="117"/>
      <c r="H29" s="117"/>
    </row>
    <row r="30" spans="2:8" ht="21.95" customHeight="1" x14ac:dyDescent="0.25">
      <c r="B30" s="94" t="s">
        <v>157</v>
      </c>
      <c r="C30" s="94"/>
      <c r="D30" s="94"/>
      <c r="E30" s="117">
        <v>1.2</v>
      </c>
      <c r="F30" s="117"/>
      <c r="G30" s="117"/>
      <c r="H30" s="117"/>
    </row>
    <row r="31" spans="2:8" ht="21.95" customHeight="1" x14ac:dyDescent="0.25">
      <c r="B31" s="94" t="s">
        <v>158</v>
      </c>
      <c r="C31" s="94"/>
      <c r="D31" s="94"/>
      <c r="E31" s="117">
        <v>1.3</v>
      </c>
      <c r="F31" s="117"/>
      <c r="G31" s="117"/>
      <c r="H31" s="117"/>
    </row>
    <row r="32" spans="2:8" ht="21.95" customHeight="1" x14ac:dyDescent="0.25">
      <c r="B32" s="94" t="s">
        <v>159</v>
      </c>
      <c r="C32" s="94"/>
      <c r="D32" s="94"/>
      <c r="E32" s="118">
        <v>1.4</v>
      </c>
      <c r="F32" s="118"/>
      <c r="G32" s="118"/>
      <c r="H32" s="118"/>
    </row>
    <row r="33" spans="2:5" ht="39" customHeight="1" x14ac:dyDescent="0.25">
      <c r="B33" s="96" t="s">
        <v>151</v>
      </c>
      <c r="C33" s="96"/>
      <c r="D33" s="96"/>
      <c r="E33" s="115"/>
    </row>
  </sheetData>
  <sortState xmlns:xlrd2="http://schemas.microsoft.com/office/spreadsheetml/2017/richdata2" ref="A8:AB14">
    <sortCondition descending="1" ref="C8:C14"/>
  </sortState>
  <mergeCells count="32">
    <mergeCell ref="B33:E33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B28:D28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A2:C5"/>
    <mergeCell ref="Z2:AB2"/>
    <mergeCell ref="B22:D22"/>
    <mergeCell ref="B19:C20"/>
    <mergeCell ref="F19:H20"/>
    <mergeCell ref="R2:T2"/>
    <mergeCell ref="V2:X2"/>
    <mergeCell ref="F2:H2"/>
    <mergeCell ref="J2:L2"/>
    <mergeCell ref="N2:P2"/>
  </mergeCells>
  <conditionalFormatting sqref="F8:F14 J8:J14 N8:N14 R8:R14 V8:V14 Z8:Z14">
    <cfRule type="cellIs" dxfId="1" priority="10" operator="greaterThan">
      <formula>0</formula>
    </cfRule>
  </conditionalFormatting>
  <conditionalFormatting sqref="H8:H14 L8:M14 P8:Q14 T8:U14 X8:Y14 AB8:AB14">
    <cfRule type="cellIs" dxfId="0" priority="11" operator="greaterThan">
      <formula>0</formula>
    </cfRule>
  </conditionalFormatting>
  <dataValidations count="2">
    <dataValidation type="list" allowBlank="1" showInputMessage="1" showErrorMessage="1" promptTitle="Steuerleute" prompt="Auswahl Steuerleute_x000a_" sqref="B8" xr:uid="{5FB74A7A-161B-40A4-BBE5-4B2286A40981}">
      <formula1>Andresen_Aksel___UYCWg___DEN_425</formula1>
    </dataValidation>
    <dataValidation type="list" allowBlank="1" showInputMessage="1" showErrorMessage="1" promptTitle="Steuerleute" sqref="B9:B14" xr:uid="{0C2315B7-4E98-4D89-BC0E-D02558D9EF2C}">
      <formula1>Andresen_Aksel___UYCWg___DEN_425</formula1>
    </dataValidation>
  </dataValidations>
  <pageMargins left="0.7" right="0.7" top="0.78740157499999996" bottom="0.78740157499999996" header="0.3" footer="0.3"/>
  <pageSetup paperSize="8" scale="54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553C-7054-41F0-880E-BD3E4792DAC8}">
  <dimension ref="A1:H118"/>
  <sheetViews>
    <sheetView topLeftCell="A85" workbookViewId="0">
      <selection activeCell="I114" sqref="I114"/>
    </sheetView>
  </sheetViews>
  <sheetFormatPr baseColWidth="10" defaultColWidth="10.7109375" defaultRowHeight="15" x14ac:dyDescent="0.25"/>
  <cols>
    <col min="1" max="1" width="41" bestFit="1" customWidth="1"/>
    <col min="2" max="2" width="23.42578125" bestFit="1" customWidth="1"/>
    <col min="6" max="6" width="46.42578125" customWidth="1"/>
    <col min="7" max="7" width="50.5703125" customWidth="1"/>
  </cols>
  <sheetData>
    <row r="1" spans="1:8" x14ac:dyDescent="0.25">
      <c r="A1" s="23" t="s">
        <v>6</v>
      </c>
      <c r="B1" s="24"/>
      <c r="C1" s="24"/>
      <c r="D1" s="24"/>
      <c r="F1" s="23" t="s">
        <v>67</v>
      </c>
      <c r="G1" s="24"/>
      <c r="H1" s="24"/>
    </row>
    <row r="2" spans="1:8" x14ac:dyDescent="0.25">
      <c r="A2" t="str">
        <f t="shared" ref="A2:A33" si="0">_xlfn.TEXTJOIN(" / ",,B2,C2,D2)</f>
        <v>Andresen Aksel / UYCWg / DEN 425</v>
      </c>
      <c r="B2" s="17" t="s">
        <v>41</v>
      </c>
      <c r="C2" s="1" t="s">
        <v>3</v>
      </c>
      <c r="D2" s="1" t="s">
        <v>42</v>
      </c>
      <c r="E2" s="1"/>
      <c r="F2" t="str">
        <f t="shared" ref="F2:F33" si="1">_xlfn.TEXTJOIN(" / ",,G2,H2)</f>
        <v>Ahrer Christian / SCK</v>
      </c>
      <c r="G2" s="17" t="s">
        <v>359</v>
      </c>
      <c r="H2" s="22" t="s">
        <v>2</v>
      </c>
    </row>
    <row r="3" spans="1:8" x14ac:dyDescent="0.25">
      <c r="A3" t="str">
        <f t="shared" si="0"/>
        <v>Arher Franz Stephan / YCA  / AUT 97</v>
      </c>
      <c r="B3" s="17" t="s">
        <v>330</v>
      </c>
      <c r="C3" s="21" t="s">
        <v>331</v>
      </c>
      <c r="D3" s="21" t="s">
        <v>332</v>
      </c>
      <c r="E3" s="1"/>
      <c r="F3" t="str">
        <f t="shared" si="1"/>
        <v>Auinger Markus / UYCAs</v>
      </c>
      <c r="G3" s="17" t="s">
        <v>385</v>
      </c>
      <c r="H3" s="22" t="s">
        <v>1</v>
      </c>
    </row>
    <row r="4" spans="1:8" x14ac:dyDescent="0.25">
      <c r="A4" t="str">
        <f t="shared" si="0"/>
        <v>Baert Michael / UYCWg / SUI 206</v>
      </c>
      <c r="B4" s="17" t="s">
        <v>61</v>
      </c>
      <c r="C4" s="1" t="s">
        <v>3</v>
      </c>
      <c r="D4" s="1" t="s">
        <v>62</v>
      </c>
      <c r="E4" s="1"/>
      <c r="F4" t="str">
        <f t="shared" si="1"/>
        <v>Bauer Albert / UYCAs</v>
      </c>
      <c r="G4" s="17" t="s">
        <v>63</v>
      </c>
      <c r="H4" s="2" t="s">
        <v>1</v>
      </c>
    </row>
    <row r="5" spans="1:8" x14ac:dyDescent="0.25">
      <c r="A5" t="str">
        <f t="shared" si="0"/>
        <v>Bauer Albert / UYCAs / AUT 67</v>
      </c>
      <c r="B5" s="17" t="s">
        <v>63</v>
      </c>
      <c r="C5" s="1" t="s">
        <v>1</v>
      </c>
      <c r="D5" s="1" t="s">
        <v>60</v>
      </c>
      <c r="E5" s="1"/>
      <c r="F5" t="str">
        <f t="shared" si="1"/>
        <v>Bauer Georg / SCK</v>
      </c>
      <c r="G5" s="17" t="s">
        <v>354</v>
      </c>
      <c r="H5" s="22" t="s">
        <v>2</v>
      </c>
    </row>
    <row r="6" spans="1:8" x14ac:dyDescent="0.25">
      <c r="A6" t="str">
        <f t="shared" si="0"/>
        <v>Clodi Alexander / UYCAs / AUT 178</v>
      </c>
      <c r="B6" s="17" t="s">
        <v>175</v>
      </c>
      <c r="C6" s="1" t="s">
        <v>1</v>
      </c>
      <c r="D6" s="21" t="s">
        <v>173</v>
      </c>
      <c r="E6" s="1"/>
      <c r="F6" t="str">
        <f t="shared" si="1"/>
        <v>Beisteiner Peter / UYCAs</v>
      </c>
      <c r="G6" s="17" t="s">
        <v>218</v>
      </c>
      <c r="H6" s="22" t="s">
        <v>1</v>
      </c>
    </row>
    <row r="7" spans="1:8" x14ac:dyDescent="0.25">
      <c r="A7" t="str">
        <f t="shared" si="0"/>
        <v>Dichtl Johannes / ASC / GER 1090</v>
      </c>
      <c r="B7" s="17" t="s">
        <v>290</v>
      </c>
      <c r="C7" s="21" t="s">
        <v>0</v>
      </c>
      <c r="D7" s="21" t="s">
        <v>291</v>
      </c>
      <c r="E7" s="1"/>
      <c r="F7" t="str">
        <f t="shared" si="1"/>
        <v>Bermadinger Freddy / UYCWg</v>
      </c>
      <c r="G7" s="2" t="s">
        <v>114</v>
      </c>
      <c r="H7" s="18" t="s">
        <v>3</v>
      </c>
    </row>
    <row r="8" spans="1:8" x14ac:dyDescent="0.25">
      <c r="A8" t="str">
        <f t="shared" si="0"/>
        <v>Eder Wolfgang / UYCAs / AUT 155</v>
      </c>
      <c r="B8" s="17" t="s">
        <v>28</v>
      </c>
      <c r="C8" s="1" t="s">
        <v>1</v>
      </c>
      <c r="D8" s="1" t="s">
        <v>29</v>
      </c>
      <c r="E8" s="1"/>
      <c r="F8" t="str">
        <f t="shared" si="1"/>
        <v>Black Kaare / UYCWg</v>
      </c>
      <c r="G8" s="2" t="s">
        <v>107</v>
      </c>
      <c r="H8" s="18" t="s">
        <v>3</v>
      </c>
    </row>
    <row r="9" spans="1:8" x14ac:dyDescent="0.25">
      <c r="A9" t="str">
        <f t="shared" si="0"/>
        <v>Eigenstuhler Lukas / UYCWg / AUT 159</v>
      </c>
      <c r="B9" s="17" t="s">
        <v>26</v>
      </c>
      <c r="C9" s="1" t="s">
        <v>3</v>
      </c>
      <c r="D9" s="1" t="s">
        <v>27</v>
      </c>
      <c r="E9" s="1"/>
      <c r="F9" t="str">
        <f t="shared" si="1"/>
        <v>Böckl Georg / UYCWg</v>
      </c>
      <c r="G9" s="17" t="s">
        <v>91</v>
      </c>
      <c r="H9" s="2" t="s">
        <v>3</v>
      </c>
    </row>
    <row r="10" spans="1:8" x14ac:dyDescent="0.25">
      <c r="A10" t="str">
        <f t="shared" si="0"/>
        <v>Elsner Bernd / UYCAs / AUT 170</v>
      </c>
      <c r="B10" s="17" t="s">
        <v>237</v>
      </c>
      <c r="C10" s="21" t="s">
        <v>1</v>
      </c>
      <c r="D10" s="21" t="s">
        <v>238</v>
      </c>
      <c r="E10" s="1"/>
      <c r="F10" t="str">
        <f t="shared" si="1"/>
        <v>Böckl Tobias / UYCAs</v>
      </c>
      <c r="G10" s="17" t="s">
        <v>351</v>
      </c>
      <c r="H10" s="22" t="s">
        <v>1</v>
      </c>
    </row>
    <row r="11" spans="1:8" x14ac:dyDescent="0.25">
      <c r="A11" t="str">
        <f t="shared" si="0"/>
        <v>Farthofer Michael / UYCAs / AUT 277</v>
      </c>
      <c r="B11" s="17" t="s">
        <v>11</v>
      </c>
      <c r="C11" s="1" t="s">
        <v>1</v>
      </c>
      <c r="D11" s="1" t="s">
        <v>12</v>
      </c>
      <c r="E11" s="1"/>
      <c r="F11" t="str">
        <f t="shared" si="1"/>
        <v>Braunegg Christof / UYCAs</v>
      </c>
      <c r="G11" s="17" t="s">
        <v>144</v>
      </c>
      <c r="H11" s="2" t="s">
        <v>1</v>
      </c>
    </row>
    <row r="12" spans="1:8" x14ac:dyDescent="0.25">
      <c r="A12" t="str">
        <f t="shared" si="0"/>
        <v>Feichtenschlager Matteo / UYCWg / AUT 159</v>
      </c>
      <c r="B12" s="17" t="s">
        <v>77</v>
      </c>
      <c r="C12" s="21" t="s">
        <v>3</v>
      </c>
      <c r="D12" s="21" t="s">
        <v>27</v>
      </c>
      <c r="E12" s="1"/>
      <c r="F12" t="str">
        <f t="shared" si="1"/>
        <v>Buchinger Wolfgang / UYCWg</v>
      </c>
      <c r="G12" s="2" t="s">
        <v>97</v>
      </c>
      <c r="H12" s="18" t="s">
        <v>3</v>
      </c>
    </row>
    <row r="13" spans="1:8" x14ac:dyDescent="0.25">
      <c r="A13" t="str">
        <f t="shared" si="0"/>
        <v>Felzmann Florian / SCK / AUT 227</v>
      </c>
      <c r="B13" s="17" t="s">
        <v>292</v>
      </c>
      <c r="C13" s="21" t="s">
        <v>2</v>
      </c>
      <c r="D13" s="21" t="s">
        <v>293</v>
      </c>
      <c r="E13" s="1"/>
      <c r="F13" t="str">
        <f t="shared" si="1"/>
        <v>Cuber Anton / UYCAs</v>
      </c>
      <c r="G13" s="17" t="s">
        <v>119</v>
      </c>
      <c r="H13" s="2" t="s">
        <v>1</v>
      </c>
    </row>
    <row r="14" spans="1:8" x14ac:dyDescent="0.25">
      <c r="A14" t="str">
        <f t="shared" si="0"/>
        <v>Flödl Mattias / UYCAs / AUT 67</v>
      </c>
      <c r="B14" s="17" t="s">
        <v>232</v>
      </c>
      <c r="C14" s="21" t="s">
        <v>1</v>
      </c>
      <c r="D14" s="21" t="s">
        <v>60</v>
      </c>
      <c r="E14" s="1"/>
      <c r="F14" t="str">
        <f t="shared" si="1"/>
        <v>Deschka Stefan / UYCAs</v>
      </c>
      <c r="G14" s="17" t="s">
        <v>68</v>
      </c>
      <c r="H14" s="17" t="s">
        <v>1</v>
      </c>
    </row>
    <row r="15" spans="1:8" x14ac:dyDescent="0.25">
      <c r="A15" t="str">
        <f t="shared" si="0"/>
        <v>Gfreiner Dietmar / UYCAs / AUT 167</v>
      </c>
      <c r="B15" s="17" t="s">
        <v>37</v>
      </c>
      <c r="C15" s="21" t="s">
        <v>1</v>
      </c>
      <c r="D15" s="1" t="s">
        <v>38</v>
      </c>
      <c r="E15" s="1"/>
      <c r="F15" t="str">
        <f t="shared" si="1"/>
        <v>Doll Bernd / UYCAs</v>
      </c>
      <c r="G15" s="17" t="s">
        <v>95</v>
      </c>
      <c r="H15" s="2" t="s">
        <v>1</v>
      </c>
    </row>
    <row r="16" spans="1:8" x14ac:dyDescent="0.25">
      <c r="A16" t="str">
        <f t="shared" si="0"/>
        <v>Gfreiner Louise / UYCAs / AUT 167</v>
      </c>
      <c r="B16" s="17" t="s">
        <v>234</v>
      </c>
      <c r="C16" s="21" t="s">
        <v>1</v>
      </c>
      <c r="D16" s="21" t="s">
        <v>38</v>
      </c>
      <c r="E16" s="1"/>
      <c r="F16" t="str">
        <f t="shared" si="1"/>
        <v>Eder Bernhard / OESV</v>
      </c>
      <c r="G16" s="17" t="s">
        <v>86</v>
      </c>
      <c r="H16" s="2" t="s">
        <v>79</v>
      </c>
    </row>
    <row r="17" spans="1:8" x14ac:dyDescent="0.25">
      <c r="A17" t="str">
        <f t="shared" si="0"/>
        <v>Graf Hans / UYCWg / AUT 188</v>
      </c>
      <c r="B17" s="17" t="s">
        <v>49</v>
      </c>
      <c r="C17" s="1" t="s">
        <v>3</v>
      </c>
      <c r="D17" s="21" t="s">
        <v>46</v>
      </c>
      <c r="E17" s="1"/>
      <c r="F17" t="str">
        <f t="shared" si="1"/>
        <v>Eder Herbert / UYCMo</v>
      </c>
      <c r="G17" s="17" t="s">
        <v>101</v>
      </c>
      <c r="H17" s="2" t="s">
        <v>14</v>
      </c>
    </row>
    <row r="18" spans="1:8" x14ac:dyDescent="0.25">
      <c r="A18" t="str">
        <f t="shared" si="0"/>
        <v>Harich Karoline / SCK / AUT 206</v>
      </c>
      <c r="B18" s="17" t="s">
        <v>328</v>
      </c>
      <c r="C18" s="21" t="s">
        <v>2</v>
      </c>
      <c r="D18" s="21" t="s">
        <v>329</v>
      </c>
      <c r="E18" s="1"/>
      <c r="F18" t="str">
        <f t="shared" si="1"/>
        <v>Eder Herbert / UYCMo</v>
      </c>
      <c r="G18" s="17" t="s">
        <v>101</v>
      </c>
      <c r="H18" s="22" t="s">
        <v>14</v>
      </c>
    </row>
    <row r="19" spans="1:8" x14ac:dyDescent="0.25">
      <c r="A19" t="str">
        <f t="shared" si="0"/>
        <v>Hermann Gerhard H. / SCK / GER 60</v>
      </c>
      <c r="B19" s="17" t="s">
        <v>57</v>
      </c>
      <c r="C19" s="1" t="s">
        <v>2</v>
      </c>
      <c r="D19" s="1" t="s">
        <v>58</v>
      </c>
      <c r="E19" s="1"/>
      <c r="F19" t="str">
        <f t="shared" si="1"/>
        <v>Eigenstuhler Florian / UYCWg</v>
      </c>
      <c r="G19" s="17" t="s">
        <v>90</v>
      </c>
      <c r="H19" s="2" t="s">
        <v>3</v>
      </c>
    </row>
    <row r="20" spans="1:8" x14ac:dyDescent="0.25">
      <c r="A20" t="str">
        <f t="shared" si="0"/>
        <v>Hofinger Felix / UYCAs / AUT 54</v>
      </c>
      <c r="B20" s="17" t="s">
        <v>235</v>
      </c>
      <c r="C20" s="21" t="s">
        <v>1</v>
      </c>
      <c r="D20" s="21" t="s">
        <v>236</v>
      </c>
      <c r="E20" s="1"/>
      <c r="F20" t="str">
        <f t="shared" si="1"/>
        <v>Eigenstuhler Lukas / UYCWg</v>
      </c>
      <c r="G20" s="17" t="s">
        <v>26</v>
      </c>
      <c r="H20" s="18" t="s">
        <v>3</v>
      </c>
    </row>
    <row r="21" spans="1:8" x14ac:dyDescent="0.25">
      <c r="A21" t="str">
        <f t="shared" si="0"/>
        <v>Holzner Karl / UYCWg / AUT 209</v>
      </c>
      <c r="B21" s="17" t="s">
        <v>372</v>
      </c>
      <c r="C21" s="21" t="s">
        <v>3</v>
      </c>
      <c r="D21" s="21" t="s">
        <v>17</v>
      </c>
      <c r="E21" s="1"/>
      <c r="F21" t="str">
        <f t="shared" si="1"/>
        <v>Eisl Ilse / UYCWg</v>
      </c>
      <c r="G21" s="17" t="s">
        <v>80</v>
      </c>
      <c r="H21" s="2" t="s">
        <v>3</v>
      </c>
    </row>
    <row r="22" spans="1:8" x14ac:dyDescent="0.25">
      <c r="A22" t="str">
        <f t="shared" si="0"/>
        <v>Jansen Johannes / UYCWg / AUT 19</v>
      </c>
      <c r="B22" s="2" t="s">
        <v>43</v>
      </c>
      <c r="C22" s="1" t="s">
        <v>3</v>
      </c>
      <c r="D22" s="1" t="s">
        <v>44</v>
      </c>
      <c r="E22" s="1"/>
      <c r="F22" t="str">
        <f t="shared" si="1"/>
        <v>Eisl Walter / UYCWg</v>
      </c>
      <c r="G22" s="17" t="s">
        <v>81</v>
      </c>
      <c r="H22" s="2" t="s">
        <v>3</v>
      </c>
    </row>
    <row r="23" spans="1:8" x14ac:dyDescent="0.25">
      <c r="A23" t="str">
        <f t="shared" si="0"/>
        <v>Kopetzky Michael / SVW-YS / AUT 304</v>
      </c>
      <c r="B23" s="2" t="s">
        <v>31</v>
      </c>
      <c r="C23" s="1" t="s">
        <v>32</v>
      </c>
      <c r="D23" s="1" t="s">
        <v>188</v>
      </c>
      <c r="E23" s="1"/>
      <c r="F23" t="str">
        <f t="shared" si="1"/>
        <v>Feichtenschlager Maria / UYCWg</v>
      </c>
      <c r="G23" s="17" t="s">
        <v>82</v>
      </c>
      <c r="H23" s="2" t="s">
        <v>3</v>
      </c>
    </row>
    <row r="24" spans="1:8" x14ac:dyDescent="0.25">
      <c r="A24" t="str">
        <f t="shared" si="0"/>
        <v>Krones Alexander / UYCAs / GER 609</v>
      </c>
      <c r="B24" s="17" t="s">
        <v>239</v>
      </c>
      <c r="C24" s="21" t="s">
        <v>1</v>
      </c>
      <c r="D24" s="21" t="s">
        <v>240</v>
      </c>
      <c r="E24" s="1"/>
      <c r="F24" t="str">
        <f t="shared" si="1"/>
        <v>Feichtenschlager Matteo / UYCWg</v>
      </c>
      <c r="G24" s="17" t="s">
        <v>77</v>
      </c>
      <c r="H24" s="2" t="s">
        <v>3</v>
      </c>
    </row>
    <row r="25" spans="1:8" x14ac:dyDescent="0.25">
      <c r="A25" t="str">
        <f t="shared" si="0"/>
        <v>Lutz Martin / UYCWg / AUT 204</v>
      </c>
      <c r="B25" s="2" t="s">
        <v>30</v>
      </c>
      <c r="C25" s="1" t="s">
        <v>3</v>
      </c>
      <c r="D25" s="1" t="s">
        <v>15</v>
      </c>
      <c r="E25" s="1"/>
      <c r="F25" t="str">
        <f t="shared" si="1"/>
        <v>Felzmann Michael / SCK</v>
      </c>
      <c r="G25" s="17" t="s">
        <v>341</v>
      </c>
      <c r="H25" s="22" t="s">
        <v>2</v>
      </c>
    </row>
    <row r="26" spans="1:8" x14ac:dyDescent="0.25">
      <c r="A26" t="str">
        <f t="shared" si="0"/>
        <v>Lutz Martin / UYCWg / AUT 204</v>
      </c>
      <c r="B26" s="17" t="s">
        <v>30</v>
      </c>
      <c r="C26" s="1" t="s">
        <v>3</v>
      </c>
      <c r="D26" s="21" t="s">
        <v>15</v>
      </c>
      <c r="E26" s="1"/>
      <c r="F26" t="str">
        <f t="shared" si="1"/>
        <v>Fischer Bertram / UYCWg</v>
      </c>
      <c r="G26" s="2" t="s">
        <v>121</v>
      </c>
      <c r="H26" s="18" t="s">
        <v>3</v>
      </c>
    </row>
    <row r="27" spans="1:8" x14ac:dyDescent="0.25">
      <c r="A27" t="str">
        <f t="shared" si="0"/>
        <v>Mittermayr Klaus / UYCAs / AUT 186</v>
      </c>
      <c r="B27" s="17" t="s">
        <v>110</v>
      </c>
      <c r="C27" s="21" t="s">
        <v>1</v>
      </c>
      <c r="D27" s="21" t="s">
        <v>323</v>
      </c>
      <c r="E27" s="1"/>
      <c r="F27" t="str">
        <f t="shared" si="1"/>
        <v>Fleck Anna / UYCWg</v>
      </c>
      <c r="G27" s="17" t="s">
        <v>414</v>
      </c>
      <c r="H27" s="22" t="s">
        <v>3</v>
      </c>
    </row>
    <row r="28" spans="1:8" x14ac:dyDescent="0.25">
      <c r="A28" t="str">
        <f t="shared" si="0"/>
        <v>Nadlinger Michael / UYCWg / AUT 355</v>
      </c>
      <c r="B28" s="2" t="s">
        <v>52</v>
      </c>
      <c r="C28" s="1" t="s">
        <v>3</v>
      </c>
      <c r="D28" s="1" t="s">
        <v>53</v>
      </c>
      <c r="E28" s="1"/>
      <c r="F28" t="str">
        <f t="shared" si="1"/>
        <v>Flödl Matthias / UYCAs</v>
      </c>
      <c r="G28" s="17" t="s">
        <v>109</v>
      </c>
      <c r="H28" s="2" t="s">
        <v>1</v>
      </c>
    </row>
    <row r="29" spans="1:8" x14ac:dyDescent="0.25">
      <c r="A29" t="str">
        <f t="shared" si="0"/>
        <v>Neugebauer Christian / UYCAs / AUT 193</v>
      </c>
      <c r="B29" s="2" t="s">
        <v>39</v>
      </c>
      <c r="C29" s="1" t="s">
        <v>1</v>
      </c>
      <c r="D29" s="1" t="s">
        <v>40</v>
      </c>
      <c r="E29" s="1"/>
      <c r="F29" t="str">
        <f t="shared" si="1"/>
        <v>Friedrich Günther / UYCWg</v>
      </c>
      <c r="G29" s="2" t="s">
        <v>93</v>
      </c>
      <c r="H29" s="18" t="s">
        <v>3</v>
      </c>
    </row>
    <row r="30" spans="1:8" x14ac:dyDescent="0.25">
      <c r="A30" t="str">
        <f t="shared" si="0"/>
        <v>Oppitz Marcus / UYCAs / AUT 198</v>
      </c>
      <c r="B30" s="17" t="s">
        <v>174</v>
      </c>
      <c r="C30" s="1" t="s">
        <v>1</v>
      </c>
      <c r="D30" s="21" t="s">
        <v>172</v>
      </c>
      <c r="E30" s="1"/>
      <c r="F30" t="str">
        <f t="shared" si="1"/>
        <v>Fussi Martin / UYCAs</v>
      </c>
      <c r="G30" s="2" t="s">
        <v>99</v>
      </c>
      <c r="H30" s="18" t="s">
        <v>1</v>
      </c>
    </row>
    <row r="31" spans="1:8" x14ac:dyDescent="0.25">
      <c r="A31" t="str">
        <f t="shared" si="0"/>
        <v>Pilgerstorfer Leo / UYCAs / AUT 67</v>
      </c>
      <c r="B31" s="2" t="s">
        <v>59</v>
      </c>
      <c r="C31" s="1" t="s">
        <v>1</v>
      </c>
      <c r="D31" s="1" t="s">
        <v>60</v>
      </c>
      <c r="E31" s="1"/>
      <c r="F31" t="str">
        <f t="shared" si="1"/>
        <v>Gfreiner Anne / UYCAs</v>
      </c>
      <c r="G31" s="2" t="s">
        <v>100</v>
      </c>
      <c r="H31" s="18" t="s">
        <v>1</v>
      </c>
    </row>
    <row r="32" spans="1:8" x14ac:dyDescent="0.25">
      <c r="A32" t="str">
        <f t="shared" si="0"/>
        <v>Pretscher Michael / UYCAs / AUT 192</v>
      </c>
      <c r="B32" s="2" t="s">
        <v>24</v>
      </c>
      <c r="C32" s="1" t="s">
        <v>1</v>
      </c>
      <c r="D32" s="1" t="s">
        <v>25</v>
      </c>
      <c r="E32" s="1"/>
      <c r="F32" t="str">
        <f t="shared" si="1"/>
        <v>Gfreiner Dietmar / UYCAs</v>
      </c>
      <c r="G32" s="17" t="s">
        <v>37</v>
      </c>
      <c r="H32" s="17" t="s">
        <v>1</v>
      </c>
    </row>
    <row r="33" spans="1:8" x14ac:dyDescent="0.25">
      <c r="A33" t="str">
        <f t="shared" si="0"/>
        <v>Resch Peter / UYCAs / AUT 175</v>
      </c>
      <c r="B33" s="2" t="s">
        <v>18</v>
      </c>
      <c r="C33" s="1" t="s">
        <v>1</v>
      </c>
      <c r="D33" s="1" t="s">
        <v>19</v>
      </c>
      <c r="E33" s="1"/>
      <c r="F33" t="str">
        <f t="shared" si="1"/>
        <v>Gilhofer Björn / SCK</v>
      </c>
      <c r="G33" s="17" t="s">
        <v>378</v>
      </c>
      <c r="H33" s="22" t="s">
        <v>2</v>
      </c>
    </row>
    <row r="34" spans="1:8" x14ac:dyDescent="0.25">
      <c r="A34" t="str">
        <f t="shared" ref="A34:A57" si="2">_xlfn.TEXTJOIN(" / ",,B34,C34,D34)</f>
        <v>Richard Alexander Wenzel / UYCAs / AUT 166</v>
      </c>
      <c r="B34" s="2" t="s">
        <v>35</v>
      </c>
      <c r="C34" s="1" t="s">
        <v>1</v>
      </c>
      <c r="D34" s="1" t="s">
        <v>36</v>
      </c>
      <c r="E34" s="1"/>
      <c r="F34" t="str">
        <f t="shared" ref="F34:F65" si="3">_xlfn.TEXTJOIN(" / ",,G34,H34)</f>
        <v>Gnan Markus / SCK</v>
      </c>
      <c r="G34" s="17" t="s">
        <v>339</v>
      </c>
      <c r="H34" s="22" t="s">
        <v>2</v>
      </c>
    </row>
    <row r="35" spans="1:8" x14ac:dyDescent="0.25">
      <c r="A35" t="str">
        <f t="shared" si="2"/>
        <v>Riha Wolfgang / UYCWg / AUT 204</v>
      </c>
      <c r="B35" s="17" t="s">
        <v>248</v>
      </c>
      <c r="C35" s="21" t="s">
        <v>3</v>
      </c>
      <c r="D35" s="21" t="s">
        <v>15</v>
      </c>
      <c r="E35" s="1"/>
      <c r="F35" t="str">
        <f t="shared" si="3"/>
        <v>Graf Maximilian / UYCWg</v>
      </c>
      <c r="G35" s="17" t="s">
        <v>411</v>
      </c>
      <c r="H35" s="22" t="s">
        <v>3</v>
      </c>
    </row>
    <row r="36" spans="1:8" x14ac:dyDescent="0.25">
      <c r="A36" t="str">
        <f t="shared" si="2"/>
        <v>Ritschel Michael / UYCWg / AUT 209</v>
      </c>
      <c r="B36" s="2" t="s">
        <v>16</v>
      </c>
      <c r="C36" s="1" t="s">
        <v>3</v>
      </c>
      <c r="D36" s="1" t="s">
        <v>17</v>
      </c>
      <c r="E36" s="1"/>
      <c r="F36" t="str">
        <f t="shared" si="3"/>
        <v>Grasmannn Tobias Michael / UYCWg</v>
      </c>
      <c r="G36" s="17" t="s">
        <v>111</v>
      </c>
      <c r="H36" s="2" t="s">
        <v>3</v>
      </c>
    </row>
    <row r="37" spans="1:8" x14ac:dyDescent="0.25">
      <c r="A37" t="str">
        <f t="shared" si="2"/>
        <v>Ruckensteiner Andreas / UYCAs / AUT 115</v>
      </c>
      <c r="B37" s="17" t="s">
        <v>375</v>
      </c>
      <c r="C37" s="21" t="s">
        <v>1</v>
      </c>
      <c r="D37" s="21" t="s">
        <v>376</v>
      </c>
      <c r="E37" s="1"/>
      <c r="F37" t="str">
        <f t="shared" si="3"/>
        <v>Harich Benedikt / SCK</v>
      </c>
      <c r="G37" s="17" t="s">
        <v>353</v>
      </c>
      <c r="H37" s="22" t="s">
        <v>2</v>
      </c>
    </row>
    <row r="38" spans="1:8" x14ac:dyDescent="0.25">
      <c r="A38" t="str">
        <f t="shared" si="2"/>
        <v>Rüppli Urs / TYC / SUI 341</v>
      </c>
      <c r="B38" s="17" t="s">
        <v>284</v>
      </c>
      <c r="C38" s="21" t="s">
        <v>285</v>
      </c>
      <c r="D38" s="21" t="s">
        <v>286</v>
      </c>
      <c r="E38" s="1"/>
      <c r="F38" t="str">
        <f t="shared" si="3"/>
        <v>Hauer Wilibald / UYCAs</v>
      </c>
      <c r="G38" s="17" t="s">
        <v>72</v>
      </c>
      <c r="H38" s="17" t="s">
        <v>1</v>
      </c>
    </row>
    <row r="39" spans="1:8" x14ac:dyDescent="0.25">
      <c r="A39" t="str">
        <f t="shared" si="2"/>
        <v>Schlederer Manfred / UYCWg / AUT 201</v>
      </c>
      <c r="B39" s="17" t="s">
        <v>64</v>
      </c>
      <c r="C39" s="1" t="s">
        <v>3</v>
      </c>
      <c r="D39" s="21" t="s">
        <v>65</v>
      </c>
      <c r="E39" s="1"/>
      <c r="F39" t="str">
        <f t="shared" si="3"/>
        <v>Hermann Christian / ÖSV</v>
      </c>
      <c r="G39" s="17" t="s">
        <v>132</v>
      </c>
      <c r="H39" s="2" t="s">
        <v>133</v>
      </c>
    </row>
    <row r="40" spans="1:8" x14ac:dyDescent="0.25">
      <c r="A40" t="str">
        <f t="shared" si="2"/>
        <v>Schrangl Philipp / UYCWg / AUT 80</v>
      </c>
      <c r="B40" s="2" t="s">
        <v>50</v>
      </c>
      <c r="C40" s="1" t="s">
        <v>3</v>
      </c>
      <c r="D40" s="1" t="s">
        <v>51</v>
      </c>
      <c r="E40" s="1"/>
      <c r="F40" t="str">
        <f t="shared" si="3"/>
        <v>Hofbauer Alice / UYCWg</v>
      </c>
      <c r="G40" s="17" t="s">
        <v>407</v>
      </c>
      <c r="H40" s="22" t="s">
        <v>3</v>
      </c>
    </row>
    <row r="41" spans="1:8" x14ac:dyDescent="0.25">
      <c r="A41" t="str">
        <f t="shared" si="2"/>
        <v>Seydl Max / SCK / AUT 355</v>
      </c>
      <c r="B41" s="2" t="s">
        <v>66</v>
      </c>
      <c r="C41" s="1" t="s">
        <v>2</v>
      </c>
      <c r="D41" s="1" t="s">
        <v>53</v>
      </c>
      <c r="E41" s="1"/>
      <c r="F41" t="str">
        <f t="shared" si="3"/>
        <v>Hofer Florian / UYCAs</v>
      </c>
      <c r="G41" s="17" t="s">
        <v>96</v>
      </c>
      <c r="H41" s="2" t="s">
        <v>1</v>
      </c>
    </row>
    <row r="42" spans="1:8" x14ac:dyDescent="0.25">
      <c r="A42" t="str">
        <f t="shared" si="2"/>
        <v>Skolaut Christoph / UYCMo / AUT 204</v>
      </c>
      <c r="B42" s="2" t="s">
        <v>13</v>
      </c>
      <c r="C42" s="1" t="s">
        <v>14</v>
      </c>
      <c r="D42" s="1" t="s">
        <v>15</v>
      </c>
      <c r="E42" s="1"/>
      <c r="F42" t="str">
        <f t="shared" si="3"/>
        <v>Höfer Richard / UYCAs</v>
      </c>
      <c r="G42" s="2" t="s">
        <v>116</v>
      </c>
      <c r="H42" s="2" t="s">
        <v>1</v>
      </c>
    </row>
    <row r="43" spans="1:8" x14ac:dyDescent="0.25">
      <c r="A43" t="str">
        <f t="shared" si="2"/>
        <v>Spiessberger Christian / SCA / AUT 165</v>
      </c>
      <c r="B43" s="17" t="s">
        <v>287</v>
      </c>
      <c r="C43" s="21" t="s">
        <v>288</v>
      </c>
      <c r="D43" s="21" t="s">
        <v>289</v>
      </c>
      <c r="E43" s="1"/>
      <c r="F43" t="str">
        <f t="shared" si="3"/>
        <v>Hruby Wolfgang / YCA</v>
      </c>
      <c r="G43" s="17" t="s">
        <v>360</v>
      </c>
      <c r="H43" s="22" t="s">
        <v>361</v>
      </c>
    </row>
    <row r="44" spans="1:8" x14ac:dyDescent="0.25">
      <c r="A44" t="str">
        <f t="shared" si="2"/>
        <v>Spitzauer Johann / UYCAs / AUT 141</v>
      </c>
      <c r="B44" s="2" t="s">
        <v>20</v>
      </c>
      <c r="C44" s="1" t="s">
        <v>1</v>
      </c>
      <c r="D44" s="1" t="s">
        <v>21</v>
      </c>
      <c r="E44" s="1"/>
      <c r="F44" t="str">
        <f t="shared" si="3"/>
        <v>Hubauer Friedrich / UYCAs</v>
      </c>
      <c r="G44" s="17" t="s">
        <v>70</v>
      </c>
      <c r="H44" s="17" t="s">
        <v>1</v>
      </c>
    </row>
    <row r="45" spans="1:8" x14ac:dyDescent="0.25">
      <c r="A45" t="str">
        <f t="shared" si="2"/>
        <v>Spitzauer Moritz-Sylvester / UYCNs / AUT 141</v>
      </c>
      <c r="B45" s="17" t="s">
        <v>337</v>
      </c>
      <c r="C45" s="21" t="s">
        <v>84</v>
      </c>
      <c r="D45" s="21" t="s">
        <v>21</v>
      </c>
      <c r="E45" s="1"/>
      <c r="F45" t="str">
        <f t="shared" si="3"/>
        <v>Janezic Gregor / UYCWg</v>
      </c>
      <c r="G45" s="2" t="s">
        <v>138</v>
      </c>
      <c r="H45" s="18" t="s">
        <v>3</v>
      </c>
    </row>
    <row r="46" spans="1:8" x14ac:dyDescent="0.25">
      <c r="A46" t="str">
        <f t="shared" si="2"/>
        <v>Stadler Georg / UYCWg / AUT 204</v>
      </c>
      <c r="B46" s="17" t="s">
        <v>225</v>
      </c>
      <c r="C46" s="21" t="s">
        <v>3</v>
      </c>
      <c r="D46" s="21" t="s">
        <v>15</v>
      </c>
      <c r="E46" s="1"/>
      <c r="F46" t="str">
        <f t="shared" si="3"/>
        <v>Jeschke Alexandra / UYCWg</v>
      </c>
      <c r="G46" s="2" t="s">
        <v>122</v>
      </c>
      <c r="H46" s="18" t="s">
        <v>3</v>
      </c>
    </row>
    <row r="47" spans="1:8" x14ac:dyDescent="0.25">
      <c r="A47" t="str">
        <f t="shared" si="2"/>
        <v>Steinberger Anton / UYCWg / AUT 188</v>
      </c>
      <c r="B47" s="2" t="s">
        <v>45</v>
      </c>
      <c r="C47" s="1" t="s">
        <v>3</v>
      </c>
      <c r="D47" s="1" t="s">
        <v>46</v>
      </c>
      <c r="E47" s="1"/>
      <c r="F47" t="str">
        <f t="shared" si="3"/>
        <v>Jeschke Christoph / UYCWg</v>
      </c>
      <c r="G47" s="2" t="s">
        <v>123</v>
      </c>
      <c r="H47" s="18" t="s">
        <v>3</v>
      </c>
    </row>
    <row r="48" spans="1:8" x14ac:dyDescent="0.25">
      <c r="A48" t="str">
        <f t="shared" si="2"/>
        <v>Steinberger Toni / UYCWg / AUT 300</v>
      </c>
      <c r="B48" s="17" t="s">
        <v>301</v>
      </c>
      <c r="C48" s="1" t="s">
        <v>3</v>
      </c>
      <c r="D48" s="21" t="s">
        <v>302</v>
      </c>
      <c r="E48" s="1"/>
      <c r="F48" t="str">
        <f t="shared" si="3"/>
        <v>Jöbstl Barbara / UYCWö</v>
      </c>
      <c r="G48" s="17" t="s">
        <v>124</v>
      </c>
      <c r="H48" s="17" t="s">
        <v>75</v>
      </c>
    </row>
    <row r="49" spans="1:8" x14ac:dyDescent="0.25">
      <c r="A49" t="str">
        <f t="shared" si="2"/>
        <v>Stolitzka Alexander / UYCAs / AUT 195</v>
      </c>
      <c r="B49" s="2" t="s">
        <v>47</v>
      </c>
      <c r="C49" s="1" t="s">
        <v>1</v>
      </c>
      <c r="D49" s="1" t="s">
        <v>48</v>
      </c>
      <c r="E49" s="1"/>
      <c r="F49" t="str">
        <f t="shared" si="3"/>
        <v>Jöbstl Ute / SVW-YS</v>
      </c>
      <c r="G49" s="2" t="s">
        <v>105</v>
      </c>
      <c r="H49" s="18" t="s">
        <v>32</v>
      </c>
    </row>
    <row r="50" spans="1:8" x14ac:dyDescent="0.25">
      <c r="A50" t="str">
        <f t="shared" si="2"/>
        <v>Sturm Albert / UYCAs / AUT 777</v>
      </c>
      <c r="B50" s="2" t="s">
        <v>22</v>
      </c>
      <c r="C50" s="1" t="s">
        <v>1</v>
      </c>
      <c r="D50" s="1" t="s">
        <v>23</v>
      </c>
      <c r="E50" s="1"/>
      <c r="F50" t="str">
        <f t="shared" si="3"/>
        <v>Jöbstl Wolfgang / UYCWö</v>
      </c>
      <c r="G50" s="17" t="s">
        <v>92</v>
      </c>
      <c r="H50" s="17" t="s">
        <v>75</v>
      </c>
    </row>
    <row r="51" spans="1:8" x14ac:dyDescent="0.25">
      <c r="A51" t="str">
        <f t="shared" si="2"/>
        <v>Teiser Johannes / UYCWg / GER 1210</v>
      </c>
      <c r="B51" s="17" t="s">
        <v>33</v>
      </c>
      <c r="C51" s="21" t="s">
        <v>3</v>
      </c>
      <c r="D51" s="1" t="s">
        <v>34</v>
      </c>
      <c r="E51" s="1"/>
      <c r="F51" t="str">
        <f t="shared" si="3"/>
        <v>Keiler Emily / UYCAs</v>
      </c>
      <c r="G51" s="17" t="s">
        <v>137</v>
      </c>
      <c r="H51" s="2" t="s">
        <v>1</v>
      </c>
    </row>
    <row r="52" spans="1:8" x14ac:dyDescent="0.25">
      <c r="A52" t="str">
        <f t="shared" si="2"/>
        <v>Wutschl Anton / SYC / AUT 145</v>
      </c>
      <c r="B52" s="2" t="s">
        <v>54</v>
      </c>
      <c r="C52" s="1" t="s">
        <v>55</v>
      </c>
      <c r="D52" s="21" t="s">
        <v>56</v>
      </c>
      <c r="E52" s="1"/>
      <c r="F52" t="str">
        <f t="shared" si="3"/>
        <v>Kerschbaum Markus / UYCAs</v>
      </c>
      <c r="G52" s="17" t="s">
        <v>386</v>
      </c>
      <c r="H52" s="22" t="s">
        <v>1</v>
      </c>
    </row>
    <row r="53" spans="1:8" x14ac:dyDescent="0.25">
      <c r="A53" t="str">
        <f t="shared" si="2"/>
        <v>Zorn Matteo / UYCAs / AUT 186</v>
      </c>
      <c r="B53" s="17" t="s">
        <v>233</v>
      </c>
      <c r="C53" s="21" t="s">
        <v>1</v>
      </c>
      <c r="D53" s="21" t="s">
        <v>323</v>
      </c>
      <c r="E53" s="1"/>
      <c r="F53" t="str">
        <f t="shared" si="3"/>
        <v>Kleinheider Peter / OESV</v>
      </c>
      <c r="G53" s="17" t="s">
        <v>125</v>
      </c>
      <c r="H53" s="2" t="s">
        <v>79</v>
      </c>
    </row>
    <row r="54" spans="1:8" x14ac:dyDescent="0.25">
      <c r="A54" t="str">
        <f t="shared" si="2"/>
        <v>zzz</v>
      </c>
      <c r="B54" s="17" t="s">
        <v>177</v>
      </c>
      <c r="E54" s="1"/>
      <c r="F54" t="str">
        <f t="shared" si="3"/>
        <v>Kobale Konstantin / UYCWö</v>
      </c>
      <c r="G54" s="17" t="s">
        <v>74</v>
      </c>
      <c r="H54" s="17" t="s">
        <v>75</v>
      </c>
    </row>
    <row r="55" spans="1:8" x14ac:dyDescent="0.25">
      <c r="A55" t="str">
        <f t="shared" si="2"/>
        <v>zzz</v>
      </c>
      <c r="B55" s="17" t="s">
        <v>177</v>
      </c>
      <c r="E55" s="1"/>
      <c r="F55" t="str">
        <f t="shared" si="3"/>
        <v>Kobale Konstantin / UYCWö</v>
      </c>
      <c r="G55" s="17" t="s">
        <v>74</v>
      </c>
      <c r="H55" s="22" t="s">
        <v>75</v>
      </c>
    </row>
    <row r="56" spans="1:8" x14ac:dyDescent="0.25">
      <c r="A56" t="str">
        <f t="shared" si="2"/>
        <v>zzz</v>
      </c>
      <c r="B56" s="17" t="s">
        <v>177</v>
      </c>
      <c r="E56" s="1"/>
      <c r="F56" t="str">
        <f t="shared" si="3"/>
        <v>Kohnhauser Veit / UYCWg</v>
      </c>
      <c r="G56" s="2" t="s">
        <v>112</v>
      </c>
      <c r="H56" s="18" t="s">
        <v>3</v>
      </c>
    </row>
    <row r="57" spans="1:8" x14ac:dyDescent="0.25">
      <c r="A57" t="str">
        <f t="shared" si="2"/>
        <v>zzz</v>
      </c>
      <c r="B57" s="17" t="s">
        <v>177</v>
      </c>
      <c r="E57" s="1"/>
      <c r="F57" t="str">
        <f t="shared" si="3"/>
        <v>König Walter / OSYC IG-S</v>
      </c>
      <c r="G57" s="17" t="s">
        <v>142</v>
      </c>
      <c r="H57" s="2" t="s">
        <v>143</v>
      </c>
    </row>
    <row r="58" spans="1:8" x14ac:dyDescent="0.25">
      <c r="A58" t="str">
        <f t="shared" ref="A58:A64" si="4">_xlfn.TEXTJOIN(" / ",,B58,C58,D58)</f>
        <v>zzz</v>
      </c>
      <c r="B58" s="17" t="s">
        <v>177</v>
      </c>
      <c r="C58" s="21"/>
      <c r="D58" s="21"/>
      <c r="F58" t="str">
        <f t="shared" si="3"/>
        <v>Kopetzky Marie Sophie / UYCAs</v>
      </c>
      <c r="G58" s="17" t="s">
        <v>130</v>
      </c>
      <c r="H58" s="2" t="s">
        <v>1</v>
      </c>
    </row>
    <row r="59" spans="1:8" x14ac:dyDescent="0.25">
      <c r="A59" t="str">
        <f t="shared" si="4"/>
        <v>zzz</v>
      </c>
      <c r="B59" s="17" t="s">
        <v>177</v>
      </c>
      <c r="C59" s="21"/>
      <c r="D59" s="21"/>
      <c r="F59" t="str">
        <f t="shared" si="3"/>
        <v>Kretschmer Holger / UYCAs</v>
      </c>
      <c r="G59" s="17" t="s">
        <v>120</v>
      </c>
      <c r="H59" s="2" t="s">
        <v>1</v>
      </c>
    </row>
    <row r="60" spans="1:8" x14ac:dyDescent="0.25">
      <c r="A60" t="str">
        <f t="shared" si="4"/>
        <v>zzz</v>
      </c>
      <c r="B60" s="17" t="s">
        <v>177</v>
      </c>
      <c r="C60" s="21"/>
      <c r="D60" s="21"/>
      <c r="F60" t="str">
        <f t="shared" si="3"/>
        <v>Kurz Justin / UYCAs</v>
      </c>
      <c r="G60" s="17" t="s">
        <v>73</v>
      </c>
      <c r="H60" s="2" t="s">
        <v>1</v>
      </c>
    </row>
    <row r="61" spans="1:8" x14ac:dyDescent="0.25">
      <c r="A61" t="str">
        <f t="shared" si="4"/>
        <v>zzz</v>
      </c>
      <c r="B61" s="17" t="s">
        <v>177</v>
      </c>
      <c r="C61" s="21"/>
      <c r="D61" s="21"/>
      <c r="F61" t="str">
        <f t="shared" si="3"/>
        <v>Lehner Severin / UYCAs</v>
      </c>
      <c r="G61" s="17" t="s">
        <v>129</v>
      </c>
      <c r="H61" s="2" t="s">
        <v>1</v>
      </c>
    </row>
    <row r="62" spans="1:8" x14ac:dyDescent="0.25">
      <c r="A62" t="str">
        <f t="shared" si="4"/>
        <v>zzz</v>
      </c>
      <c r="B62" s="17" t="s">
        <v>177</v>
      </c>
      <c r="C62" s="21"/>
      <c r="D62" s="21"/>
      <c r="F62" t="str">
        <f t="shared" si="3"/>
        <v>Lindner Gerhard / UYCAs</v>
      </c>
      <c r="G62" s="17" t="s">
        <v>214</v>
      </c>
      <c r="H62" s="22" t="s">
        <v>1</v>
      </c>
    </row>
    <row r="63" spans="1:8" x14ac:dyDescent="0.25">
      <c r="A63" t="str">
        <f t="shared" si="4"/>
        <v>zzz</v>
      </c>
      <c r="B63" s="17" t="s">
        <v>177</v>
      </c>
      <c r="C63" s="21"/>
      <c r="D63" s="21"/>
      <c r="F63" t="str">
        <f t="shared" si="3"/>
        <v>Listl Andreas / SCM</v>
      </c>
      <c r="G63" s="17" t="s">
        <v>88</v>
      </c>
      <c r="H63" s="2" t="s">
        <v>89</v>
      </c>
    </row>
    <row r="64" spans="1:8" x14ac:dyDescent="0.25">
      <c r="A64" t="str">
        <f t="shared" si="4"/>
        <v>zzz</v>
      </c>
      <c r="B64" s="17" t="s">
        <v>177</v>
      </c>
      <c r="C64" s="21"/>
      <c r="D64" s="21"/>
      <c r="F64" t="str">
        <f t="shared" si="3"/>
        <v>Lütgendorf Kasimir / UYCWg</v>
      </c>
      <c r="G64" s="17" t="s">
        <v>403</v>
      </c>
      <c r="H64" s="22" t="s">
        <v>3</v>
      </c>
    </row>
    <row r="65" spans="1:8" x14ac:dyDescent="0.25">
      <c r="A65" t="str">
        <f t="shared" ref="A65:A96" si="5">_xlfn.TEXTJOIN(" / ",,B65,C65,D65)</f>
        <v>zzz</v>
      </c>
      <c r="B65" s="17" t="s">
        <v>177</v>
      </c>
      <c r="C65" s="21"/>
      <c r="D65" s="21"/>
      <c r="F65" t="str">
        <f t="shared" si="3"/>
        <v>Lutz Martin / UYCWg</v>
      </c>
      <c r="G65" s="2" t="s">
        <v>30</v>
      </c>
      <c r="H65" s="2" t="s">
        <v>3</v>
      </c>
    </row>
    <row r="66" spans="1:8" x14ac:dyDescent="0.25">
      <c r="A66" t="str">
        <f t="shared" si="5"/>
        <v>zzz</v>
      </c>
      <c r="B66" s="17" t="s">
        <v>177</v>
      </c>
      <c r="C66" s="21"/>
      <c r="D66" s="21"/>
      <c r="F66" t="str">
        <f t="shared" ref="F66:F97" si="6">_xlfn.TEXTJOIN(" / ",,G66,H66)</f>
        <v>Lux Günther / UYCAs</v>
      </c>
      <c r="G66" s="17" t="s">
        <v>131</v>
      </c>
      <c r="H66" s="2" t="s">
        <v>1</v>
      </c>
    </row>
    <row r="67" spans="1:8" x14ac:dyDescent="0.25">
      <c r="A67" t="str">
        <f t="shared" si="5"/>
        <v>zzz</v>
      </c>
      <c r="B67" s="17" t="s">
        <v>177</v>
      </c>
      <c r="C67" s="21"/>
      <c r="D67" s="21"/>
      <c r="F67" t="str">
        <f t="shared" si="6"/>
        <v>Manhardt Christian / ÖSV</v>
      </c>
      <c r="G67" s="17" t="s">
        <v>134</v>
      </c>
      <c r="H67" s="2" t="s">
        <v>133</v>
      </c>
    </row>
    <row r="68" spans="1:8" x14ac:dyDescent="0.25">
      <c r="A68" t="str">
        <f t="shared" si="5"/>
        <v>zzz</v>
      </c>
      <c r="B68" s="17" t="s">
        <v>177</v>
      </c>
      <c r="C68" s="21"/>
      <c r="D68" s="21"/>
      <c r="F68" t="str">
        <f t="shared" si="6"/>
        <v>Mann Sascha / UYCWg</v>
      </c>
      <c r="G68" s="2" t="s">
        <v>128</v>
      </c>
      <c r="H68" s="18" t="s">
        <v>3</v>
      </c>
    </row>
    <row r="69" spans="1:8" x14ac:dyDescent="0.25">
      <c r="A69" t="str">
        <f t="shared" si="5"/>
        <v>zzz</v>
      </c>
      <c r="B69" s="17" t="s">
        <v>177</v>
      </c>
      <c r="C69" s="21"/>
      <c r="D69" s="21"/>
      <c r="F69" t="str">
        <f t="shared" si="6"/>
        <v>Meixner Roman / UYCWg</v>
      </c>
      <c r="G69" s="2" t="s">
        <v>135</v>
      </c>
      <c r="H69" s="18" t="s">
        <v>3</v>
      </c>
    </row>
    <row r="70" spans="1:8" x14ac:dyDescent="0.25">
      <c r="A70" t="str">
        <f t="shared" si="5"/>
        <v>zzz</v>
      </c>
      <c r="B70" s="17" t="s">
        <v>177</v>
      </c>
      <c r="C70" s="21"/>
      <c r="D70" s="21"/>
      <c r="F70" t="str">
        <f t="shared" si="6"/>
        <v>Mittermayr Klaus / UYCAs</v>
      </c>
      <c r="G70" s="17" t="s">
        <v>110</v>
      </c>
      <c r="H70" s="2" t="s">
        <v>1</v>
      </c>
    </row>
    <row r="71" spans="1:8" x14ac:dyDescent="0.25">
      <c r="A71" t="str">
        <f t="shared" si="5"/>
        <v>zzz</v>
      </c>
      <c r="B71" s="17" t="s">
        <v>177</v>
      </c>
      <c r="C71" s="21"/>
      <c r="D71" s="21"/>
      <c r="F71" t="str">
        <f t="shared" si="6"/>
        <v>Moser Jörg / UYCWg</v>
      </c>
      <c r="G71" s="2" t="s">
        <v>118</v>
      </c>
      <c r="H71" s="2" t="s">
        <v>3</v>
      </c>
    </row>
    <row r="72" spans="1:8" x14ac:dyDescent="0.25">
      <c r="A72" t="str">
        <f t="shared" si="5"/>
        <v>zzz</v>
      </c>
      <c r="B72" s="17" t="s">
        <v>177</v>
      </c>
      <c r="C72" s="21"/>
      <c r="D72" s="21"/>
      <c r="F72" t="str">
        <f t="shared" si="6"/>
        <v>Nake Michael / UYCWg</v>
      </c>
      <c r="G72" s="2" t="s">
        <v>139</v>
      </c>
      <c r="H72" s="18" t="s">
        <v>3</v>
      </c>
    </row>
    <row r="73" spans="1:8" x14ac:dyDescent="0.25">
      <c r="A73" t="str">
        <f t="shared" si="5"/>
        <v>zzz</v>
      </c>
      <c r="B73" s="17" t="s">
        <v>177</v>
      </c>
      <c r="C73" s="21"/>
      <c r="D73" s="21"/>
      <c r="F73" t="str">
        <f t="shared" si="6"/>
        <v>Nissl Helmut / UYCAs</v>
      </c>
      <c r="G73" s="17" t="s">
        <v>87</v>
      </c>
      <c r="H73" s="2" t="s">
        <v>1</v>
      </c>
    </row>
    <row r="74" spans="1:8" x14ac:dyDescent="0.25">
      <c r="A74" t="str">
        <f t="shared" si="5"/>
        <v>zzz</v>
      </c>
      <c r="B74" s="17" t="s">
        <v>177</v>
      </c>
      <c r="C74" s="21"/>
      <c r="D74" s="21"/>
      <c r="F74" t="str">
        <f t="shared" si="6"/>
        <v>Orasche Herbert / SCS</v>
      </c>
      <c r="G74" s="17" t="s">
        <v>216</v>
      </c>
      <c r="H74" s="22" t="s">
        <v>217</v>
      </c>
    </row>
    <row r="75" spans="1:8" x14ac:dyDescent="0.25">
      <c r="A75" t="str">
        <f t="shared" si="5"/>
        <v>zzz</v>
      </c>
      <c r="B75" s="17" t="s">
        <v>177</v>
      </c>
      <c r="C75" s="21"/>
      <c r="D75" s="21"/>
      <c r="F75" t="str">
        <f t="shared" si="6"/>
        <v>Pessl Harald / UYCAs</v>
      </c>
      <c r="G75" s="17" t="s">
        <v>71</v>
      </c>
      <c r="H75" s="2" t="s">
        <v>1</v>
      </c>
    </row>
    <row r="76" spans="1:8" x14ac:dyDescent="0.25">
      <c r="A76" t="str">
        <f t="shared" si="5"/>
        <v>zzz</v>
      </c>
      <c r="B76" s="17" t="s">
        <v>177</v>
      </c>
      <c r="C76" s="21"/>
      <c r="D76" s="21"/>
      <c r="F76" t="str">
        <f t="shared" si="6"/>
        <v>Pessl Laurenz / UYCAs</v>
      </c>
      <c r="G76" s="17" t="s">
        <v>201</v>
      </c>
      <c r="H76" s="22" t="s">
        <v>1</v>
      </c>
    </row>
    <row r="77" spans="1:8" x14ac:dyDescent="0.25">
      <c r="A77" t="str">
        <f t="shared" si="5"/>
        <v>zzz</v>
      </c>
      <c r="B77" s="17" t="s">
        <v>177</v>
      </c>
      <c r="C77" s="21"/>
      <c r="D77" s="21"/>
      <c r="F77" t="str">
        <f t="shared" si="6"/>
        <v>Pichorner Jacob / UYCAs</v>
      </c>
      <c r="G77" s="17" t="s">
        <v>76</v>
      </c>
      <c r="H77" s="17" t="s">
        <v>1</v>
      </c>
    </row>
    <row r="78" spans="1:8" x14ac:dyDescent="0.25">
      <c r="A78" t="str">
        <f t="shared" si="5"/>
        <v>zzz</v>
      </c>
      <c r="B78" s="17" t="s">
        <v>177</v>
      </c>
      <c r="C78" s="21"/>
      <c r="D78" s="21"/>
      <c r="F78" t="str">
        <f t="shared" si="6"/>
        <v>Pilgerstorfer Leo / UYCAs</v>
      </c>
      <c r="G78" s="17" t="s">
        <v>59</v>
      </c>
      <c r="H78" s="17" t="s">
        <v>1</v>
      </c>
    </row>
    <row r="79" spans="1:8" x14ac:dyDescent="0.25">
      <c r="A79" t="str">
        <f t="shared" si="5"/>
        <v>zzz</v>
      </c>
      <c r="B79" s="17" t="s">
        <v>177</v>
      </c>
      <c r="C79" s="21"/>
      <c r="D79" s="21"/>
      <c r="F79" t="str">
        <f t="shared" si="6"/>
        <v>Piso Nicolaus / UYCMo</v>
      </c>
      <c r="G79" s="17" t="s">
        <v>106</v>
      </c>
      <c r="H79" s="2" t="s">
        <v>14</v>
      </c>
    </row>
    <row r="80" spans="1:8" x14ac:dyDescent="0.25">
      <c r="A80" t="str">
        <f t="shared" si="5"/>
        <v>zzz</v>
      </c>
      <c r="B80" s="17" t="s">
        <v>177</v>
      </c>
      <c r="C80" s="21"/>
      <c r="D80" s="21"/>
      <c r="F80" t="str">
        <f t="shared" si="6"/>
        <v>Polster-Baert Barbara / UYCWg</v>
      </c>
      <c r="G80" s="17" t="s">
        <v>423</v>
      </c>
      <c r="H80" s="22" t="s">
        <v>3</v>
      </c>
    </row>
    <row r="81" spans="1:8" x14ac:dyDescent="0.25">
      <c r="A81" t="str">
        <f t="shared" si="5"/>
        <v>zzz</v>
      </c>
      <c r="B81" s="17" t="s">
        <v>177</v>
      </c>
      <c r="C81" s="21"/>
      <c r="D81" s="21"/>
      <c r="F81" t="str">
        <f t="shared" si="6"/>
        <v>Pretscher Clemens / OESV</v>
      </c>
      <c r="G81" s="17" t="s">
        <v>104</v>
      </c>
      <c r="H81" s="2" t="s">
        <v>79</v>
      </c>
    </row>
    <row r="82" spans="1:8" x14ac:dyDescent="0.25">
      <c r="A82" t="str">
        <f t="shared" si="5"/>
        <v>zzz</v>
      </c>
      <c r="B82" s="17" t="s">
        <v>177</v>
      </c>
      <c r="C82" s="21"/>
      <c r="D82" s="21"/>
      <c r="F82" t="str">
        <f t="shared" si="6"/>
        <v>Pretscher Heinrich / OESV</v>
      </c>
      <c r="G82" s="17" t="s">
        <v>78</v>
      </c>
      <c r="H82" s="17" t="s">
        <v>79</v>
      </c>
    </row>
    <row r="83" spans="1:8" x14ac:dyDescent="0.25">
      <c r="A83" t="str">
        <f t="shared" si="5"/>
        <v>zzz</v>
      </c>
      <c r="B83" s="17" t="s">
        <v>177</v>
      </c>
      <c r="C83" s="21"/>
      <c r="D83" s="21"/>
      <c r="F83" t="str">
        <f t="shared" si="6"/>
        <v>Prosser Peter / SCFSt</v>
      </c>
      <c r="G83" s="17" t="s">
        <v>393</v>
      </c>
      <c r="H83" s="22" t="s">
        <v>392</v>
      </c>
    </row>
    <row r="84" spans="1:8" x14ac:dyDescent="0.25">
      <c r="A84" t="str">
        <f t="shared" si="5"/>
        <v>zzz</v>
      </c>
      <c r="B84" s="17" t="s">
        <v>177</v>
      </c>
      <c r="C84" s="21"/>
      <c r="D84" s="21"/>
      <c r="F84" t="str">
        <f t="shared" si="6"/>
        <v>Raschke Gerald / UYCWg</v>
      </c>
      <c r="G84" s="17" t="s">
        <v>145</v>
      </c>
      <c r="H84" s="2" t="s">
        <v>3</v>
      </c>
    </row>
    <row r="85" spans="1:8" x14ac:dyDescent="0.25">
      <c r="A85" t="str">
        <f t="shared" si="5"/>
        <v>zzz</v>
      </c>
      <c r="B85" s="17" t="s">
        <v>177</v>
      </c>
      <c r="C85" s="21"/>
      <c r="D85" s="21"/>
      <c r="F85" t="str">
        <f t="shared" si="6"/>
        <v>Reichert Max / UYCWg</v>
      </c>
      <c r="G85" s="2" t="s">
        <v>115</v>
      </c>
      <c r="H85" s="18" t="s">
        <v>3</v>
      </c>
    </row>
    <row r="86" spans="1:8" x14ac:dyDescent="0.25">
      <c r="A86" t="str">
        <f t="shared" si="5"/>
        <v>zzz</v>
      </c>
      <c r="B86" s="17" t="s">
        <v>177</v>
      </c>
      <c r="C86" s="21"/>
      <c r="D86" s="21"/>
      <c r="F86" t="str">
        <f t="shared" si="6"/>
        <v>Riha Wolfgang / UYCWg</v>
      </c>
      <c r="G86" s="17" t="s">
        <v>248</v>
      </c>
      <c r="H86" s="21" t="s">
        <v>3</v>
      </c>
    </row>
    <row r="87" spans="1:8" x14ac:dyDescent="0.25">
      <c r="A87" t="str">
        <f t="shared" si="5"/>
        <v>zzz</v>
      </c>
      <c r="B87" s="17" t="s">
        <v>177</v>
      </c>
      <c r="C87" s="21"/>
      <c r="D87" s="21"/>
      <c r="F87" t="str">
        <f t="shared" si="6"/>
        <v>Ritschel Michael / UYCWg</v>
      </c>
      <c r="G87" s="17" t="s">
        <v>16</v>
      </c>
      <c r="H87" s="22" t="s">
        <v>3</v>
      </c>
    </row>
    <row r="88" spans="1:8" x14ac:dyDescent="0.25">
      <c r="A88" t="str">
        <f t="shared" si="5"/>
        <v>zzz</v>
      </c>
      <c r="B88" s="17" t="s">
        <v>177</v>
      </c>
      <c r="C88" s="21"/>
      <c r="D88" s="21"/>
      <c r="F88" t="str">
        <f t="shared" si="6"/>
        <v>Scherzer Erich / UYCWg</v>
      </c>
      <c r="G88" s="17" t="s">
        <v>146</v>
      </c>
      <c r="H88" s="2" t="s">
        <v>3</v>
      </c>
    </row>
    <row r="89" spans="1:8" x14ac:dyDescent="0.25">
      <c r="A89" t="str">
        <f t="shared" si="5"/>
        <v>zzz</v>
      </c>
      <c r="B89" s="17" t="s">
        <v>177</v>
      </c>
      <c r="C89" s="21"/>
      <c r="D89" s="21"/>
      <c r="F89" t="str">
        <f t="shared" si="6"/>
        <v>Schindler Christoph / SCK</v>
      </c>
      <c r="G89" s="17" t="s">
        <v>346</v>
      </c>
      <c r="H89" s="22" t="s">
        <v>2</v>
      </c>
    </row>
    <row r="90" spans="1:8" x14ac:dyDescent="0.25">
      <c r="A90" t="str">
        <f t="shared" si="5"/>
        <v>zzz</v>
      </c>
      <c r="B90" s="17" t="s">
        <v>177</v>
      </c>
      <c r="C90" s="21"/>
      <c r="D90" s="21"/>
      <c r="F90" t="str">
        <f t="shared" si="6"/>
        <v>Schlederer Gunther / UYCWg</v>
      </c>
      <c r="G90" s="17" t="s">
        <v>415</v>
      </c>
      <c r="H90" s="22" t="s">
        <v>3</v>
      </c>
    </row>
    <row r="91" spans="1:8" x14ac:dyDescent="0.25">
      <c r="A91" t="str">
        <f t="shared" si="5"/>
        <v>zzz</v>
      </c>
      <c r="B91" s="17" t="s">
        <v>177</v>
      </c>
      <c r="C91" s="21"/>
      <c r="D91" s="21"/>
      <c r="F91" t="str">
        <f t="shared" si="6"/>
        <v>Schlipfinger Gerhard / SCA</v>
      </c>
      <c r="G91" s="17" t="s">
        <v>347</v>
      </c>
      <c r="H91" s="22" t="s">
        <v>288</v>
      </c>
    </row>
    <row r="92" spans="1:8" x14ac:dyDescent="0.25">
      <c r="A92" t="str">
        <f t="shared" si="5"/>
        <v>zzz</v>
      </c>
      <c r="B92" s="17" t="s">
        <v>177</v>
      </c>
      <c r="C92" s="21"/>
      <c r="D92" s="21"/>
      <c r="F92" t="str">
        <f t="shared" si="6"/>
        <v>Schulz Michael / UYCWg</v>
      </c>
      <c r="G92" s="2" t="s">
        <v>98</v>
      </c>
      <c r="H92" s="18" t="s">
        <v>3</v>
      </c>
    </row>
    <row r="93" spans="1:8" x14ac:dyDescent="0.25">
      <c r="A93" t="str">
        <f t="shared" si="5"/>
        <v>zzz</v>
      </c>
      <c r="B93" s="17" t="s">
        <v>177</v>
      </c>
      <c r="C93" s="21"/>
      <c r="D93" s="21"/>
      <c r="F93" t="str">
        <f t="shared" si="6"/>
        <v>Schwarz Stefan / UYCWg</v>
      </c>
      <c r="G93" s="2" t="s">
        <v>108</v>
      </c>
      <c r="H93" s="18" t="s">
        <v>3</v>
      </c>
    </row>
    <row r="94" spans="1:8" x14ac:dyDescent="0.25">
      <c r="A94" t="str">
        <f t="shared" si="5"/>
        <v>zzz</v>
      </c>
      <c r="B94" s="17" t="s">
        <v>177</v>
      </c>
      <c r="C94" s="21"/>
      <c r="D94" s="21"/>
      <c r="F94" t="str">
        <f t="shared" si="6"/>
        <v>Seidler Kari / UYCAs</v>
      </c>
      <c r="G94" s="17" t="s">
        <v>404</v>
      </c>
      <c r="H94" s="22" t="s">
        <v>1</v>
      </c>
    </row>
    <row r="95" spans="1:8" x14ac:dyDescent="0.25">
      <c r="A95" t="str">
        <f t="shared" si="5"/>
        <v>zzz</v>
      </c>
      <c r="B95" s="17" t="s">
        <v>177</v>
      </c>
      <c r="C95" s="21"/>
      <c r="D95" s="21"/>
      <c r="F95" t="str">
        <f t="shared" si="6"/>
        <v>Seydl Xaver / SCK</v>
      </c>
      <c r="G95" s="17" t="s">
        <v>140</v>
      </c>
      <c r="H95" s="2" t="s">
        <v>2</v>
      </c>
    </row>
    <row r="96" spans="1:8" x14ac:dyDescent="0.25">
      <c r="A96" t="str">
        <f t="shared" si="5"/>
        <v>zzz</v>
      </c>
      <c r="B96" s="17" t="s">
        <v>177</v>
      </c>
      <c r="C96" s="21"/>
      <c r="D96" s="21"/>
      <c r="F96" t="str">
        <f t="shared" si="6"/>
        <v>Skolaut Georg / UYCMo</v>
      </c>
      <c r="G96" s="17" t="s">
        <v>69</v>
      </c>
      <c r="H96" s="2" t="s">
        <v>14</v>
      </c>
    </row>
    <row r="97" spans="1:8" x14ac:dyDescent="0.25">
      <c r="A97" t="str">
        <f t="shared" ref="A97:A109" si="7">_xlfn.TEXTJOIN(" / ",,B97,C97,D97)</f>
        <v>zzz</v>
      </c>
      <c r="B97" s="17" t="s">
        <v>177</v>
      </c>
      <c r="C97" s="21"/>
      <c r="D97" s="21"/>
      <c r="F97" t="str">
        <f t="shared" si="6"/>
        <v>Spitzauer Moritz-Silvester / UYCNs</v>
      </c>
      <c r="G97" s="17" t="s">
        <v>83</v>
      </c>
      <c r="H97" s="2" t="s">
        <v>84</v>
      </c>
    </row>
    <row r="98" spans="1:8" x14ac:dyDescent="0.25">
      <c r="A98" t="str">
        <f t="shared" si="7"/>
        <v>zzz</v>
      </c>
      <c r="B98" s="17" t="s">
        <v>177</v>
      </c>
      <c r="C98" s="21"/>
      <c r="D98" s="21"/>
      <c r="F98" t="str">
        <f t="shared" ref="F98:F113" si="8">_xlfn.TEXTJOIN(" / ",,G98,H98)</f>
        <v>Stadler Johannes / UYCWg</v>
      </c>
      <c r="G98" s="2" t="s">
        <v>113</v>
      </c>
      <c r="H98" s="18" t="s">
        <v>3</v>
      </c>
    </row>
    <row r="99" spans="1:8" x14ac:dyDescent="0.25">
      <c r="A99" t="str">
        <f t="shared" si="7"/>
        <v>zzz</v>
      </c>
      <c r="B99" s="17" t="s">
        <v>177</v>
      </c>
      <c r="C99" s="21"/>
      <c r="D99" s="21"/>
      <c r="F99" t="str">
        <f t="shared" si="8"/>
        <v>Steinberger Wigg / OESV-K</v>
      </c>
      <c r="G99" s="17" t="s">
        <v>419</v>
      </c>
      <c r="H99" s="22" t="s">
        <v>420</v>
      </c>
    </row>
    <row r="100" spans="1:8" x14ac:dyDescent="0.25">
      <c r="A100" t="str">
        <f t="shared" si="7"/>
        <v>zzz</v>
      </c>
      <c r="B100" s="17" t="s">
        <v>177</v>
      </c>
      <c r="C100" s="21"/>
      <c r="D100" s="21"/>
      <c r="F100" t="str">
        <f t="shared" si="8"/>
        <v>Stelzl Thomas / UYCAs</v>
      </c>
      <c r="G100" s="17" t="s">
        <v>207</v>
      </c>
      <c r="H100" s="22" t="s">
        <v>1</v>
      </c>
    </row>
    <row r="101" spans="1:8" x14ac:dyDescent="0.25">
      <c r="A101" t="str">
        <f t="shared" si="7"/>
        <v>zzz</v>
      </c>
      <c r="B101" s="17" t="s">
        <v>177</v>
      </c>
      <c r="C101" s="21"/>
      <c r="D101" s="21"/>
      <c r="F101" t="str">
        <f t="shared" si="8"/>
        <v>Stolitzka Laurenz / UYCAs</v>
      </c>
      <c r="G101" s="17" t="s">
        <v>117</v>
      </c>
      <c r="H101" s="17" t="s">
        <v>1</v>
      </c>
    </row>
    <row r="102" spans="1:8" x14ac:dyDescent="0.25">
      <c r="A102" t="str">
        <f t="shared" si="7"/>
        <v>zzz</v>
      </c>
      <c r="B102" s="17" t="s">
        <v>177</v>
      </c>
      <c r="C102" s="21"/>
      <c r="D102" s="21"/>
      <c r="F102" t="str">
        <f t="shared" si="8"/>
        <v>Stolizka Alexander / UYCAs</v>
      </c>
      <c r="G102" s="17" t="s">
        <v>381</v>
      </c>
      <c r="H102" s="22" t="s">
        <v>1</v>
      </c>
    </row>
    <row r="103" spans="1:8" x14ac:dyDescent="0.25">
      <c r="A103" t="str">
        <f t="shared" si="7"/>
        <v>zzz</v>
      </c>
      <c r="B103" s="17" t="s">
        <v>177</v>
      </c>
      <c r="C103" s="21"/>
      <c r="D103" s="21"/>
      <c r="F103" t="str">
        <f t="shared" si="8"/>
        <v>Strauch Moritz / SCK</v>
      </c>
      <c r="G103" s="17" t="s">
        <v>141</v>
      </c>
      <c r="H103" s="2" t="s">
        <v>2</v>
      </c>
    </row>
    <row r="104" spans="1:8" x14ac:dyDescent="0.25">
      <c r="A104" t="str">
        <f t="shared" si="7"/>
        <v>zzz</v>
      </c>
      <c r="B104" s="17" t="s">
        <v>177</v>
      </c>
      <c r="C104" s="21"/>
      <c r="D104" s="21"/>
      <c r="F104" t="str">
        <f t="shared" si="8"/>
        <v>Sturz Peter / UYCAs</v>
      </c>
      <c r="G104" s="17" t="s">
        <v>215</v>
      </c>
      <c r="H104" s="22" t="s">
        <v>1</v>
      </c>
    </row>
    <row r="105" spans="1:8" x14ac:dyDescent="0.25">
      <c r="A105" t="str">
        <f t="shared" si="7"/>
        <v>zzz</v>
      </c>
      <c r="B105" s="17" t="s">
        <v>177</v>
      </c>
      <c r="C105" s="21"/>
      <c r="D105" s="21"/>
      <c r="F105" t="str">
        <f t="shared" si="8"/>
        <v>Tillmann Klaus / UYCWg</v>
      </c>
      <c r="G105" s="2" t="s">
        <v>94</v>
      </c>
      <c r="H105" s="18" t="s">
        <v>3</v>
      </c>
    </row>
    <row r="106" spans="1:8" x14ac:dyDescent="0.25">
      <c r="A106" t="str">
        <f t="shared" si="7"/>
        <v>zzz</v>
      </c>
      <c r="B106" s="17" t="s">
        <v>177</v>
      </c>
      <c r="C106" s="21"/>
      <c r="D106" s="21"/>
      <c r="F106" t="str">
        <f t="shared" si="8"/>
        <v>Traxler Ernst / SCFSt</v>
      </c>
      <c r="G106" s="17" t="s">
        <v>391</v>
      </c>
      <c r="H106" s="22" t="s">
        <v>392</v>
      </c>
    </row>
    <row r="107" spans="1:8" x14ac:dyDescent="0.25">
      <c r="A107" t="str">
        <f t="shared" si="7"/>
        <v>zzz</v>
      </c>
      <c r="B107" s="17" t="s">
        <v>177</v>
      </c>
      <c r="C107" s="21"/>
      <c r="D107" s="21"/>
      <c r="F107" t="str">
        <f t="shared" si="8"/>
        <v>Weiser-Lobao Phlipp / UYCAs</v>
      </c>
      <c r="G107" s="17" t="s">
        <v>103</v>
      </c>
      <c r="H107" s="17" t="s">
        <v>1</v>
      </c>
    </row>
    <row r="108" spans="1:8" x14ac:dyDescent="0.25">
      <c r="A108" t="str">
        <f t="shared" si="7"/>
        <v>zzz</v>
      </c>
      <c r="B108" s="17" t="s">
        <v>177</v>
      </c>
      <c r="C108" s="21"/>
      <c r="D108" s="21"/>
      <c r="F108" t="str">
        <f t="shared" si="8"/>
        <v>Wildner Mona / UYCAs</v>
      </c>
      <c r="G108" s="17" t="s">
        <v>85</v>
      </c>
      <c r="H108" s="2" t="s">
        <v>1</v>
      </c>
    </row>
    <row r="109" spans="1:8" x14ac:dyDescent="0.25">
      <c r="A109" t="str">
        <f t="shared" si="7"/>
        <v>zzz</v>
      </c>
      <c r="B109" s="17" t="s">
        <v>177</v>
      </c>
      <c r="C109" s="21"/>
      <c r="D109" s="21"/>
      <c r="F109" t="str">
        <f t="shared" si="8"/>
        <v>Wollner Helmut / UYCAs</v>
      </c>
      <c r="G109" s="17" t="s">
        <v>343</v>
      </c>
      <c r="H109" s="22" t="s">
        <v>1</v>
      </c>
    </row>
    <row r="110" spans="1:8" x14ac:dyDescent="0.25">
      <c r="F110" t="str">
        <f t="shared" si="8"/>
        <v>Wutschl Andreas / SYC</v>
      </c>
      <c r="G110" s="2" t="s">
        <v>126</v>
      </c>
      <c r="H110" s="18" t="s">
        <v>55</v>
      </c>
    </row>
    <row r="111" spans="1:8" x14ac:dyDescent="0.25">
      <c r="F111" t="str">
        <f t="shared" si="8"/>
        <v>Wutschl Marissa / SYC</v>
      </c>
      <c r="G111" s="2" t="s">
        <v>127</v>
      </c>
      <c r="H111" s="18" t="s">
        <v>55</v>
      </c>
    </row>
    <row r="112" spans="1:8" x14ac:dyDescent="0.25">
      <c r="F112" t="str">
        <f t="shared" si="8"/>
        <v>Wymetal Christian / OESV</v>
      </c>
      <c r="G112" s="17" t="s">
        <v>102</v>
      </c>
      <c r="H112" s="2" t="s">
        <v>79</v>
      </c>
    </row>
    <row r="113" spans="6:8" x14ac:dyDescent="0.25">
      <c r="F113" t="str">
        <f t="shared" si="8"/>
        <v>Zimmel Joachim / UYCWg</v>
      </c>
      <c r="G113" s="2" t="s">
        <v>136</v>
      </c>
      <c r="H113" s="18" t="s">
        <v>3</v>
      </c>
    </row>
    <row r="114" spans="6:8" x14ac:dyDescent="0.25">
      <c r="F114" t="str">
        <f t="shared" ref="F114:F118" si="9">_xlfn.TEXTJOIN(" / ",,G114,H114)</f>
        <v>Stadler Georg / UYCWg</v>
      </c>
      <c r="G114" s="17" t="s">
        <v>225</v>
      </c>
      <c r="H114" s="22" t="s">
        <v>3</v>
      </c>
    </row>
    <row r="115" spans="6:8" x14ac:dyDescent="0.25">
      <c r="F115" t="str">
        <f t="shared" si="9"/>
        <v>xxx / yyy</v>
      </c>
      <c r="G115" s="17" t="s">
        <v>176</v>
      </c>
      <c r="H115" s="22" t="s">
        <v>413</v>
      </c>
    </row>
    <row r="116" spans="6:8" x14ac:dyDescent="0.25">
      <c r="F116" t="str">
        <f t="shared" si="9"/>
        <v>xxx / yyy</v>
      </c>
      <c r="G116" s="17" t="s">
        <v>176</v>
      </c>
      <c r="H116" s="22" t="s">
        <v>413</v>
      </c>
    </row>
    <row r="117" spans="6:8" x14ac:dyDescent="0.25">
      <c r="F117" t="str">
        <f t="shared" si="9"/>
        <v>xxx / yyy</v>
      </c>
      <c r="G117" s="17" t="s">
        <v>176</v>
      </c>
      <c r="H117" s="22" t="s">
        <v>413</v>
      </c>
    </row>
    <row r="118" spans="6:8" x14ac:dyDescent="0.25">
      <c r="F118" t="str">
        <f t="shared" si="9"/>
        <v>xxx / yyy</v>
      </c>
      <c r="G118" s="17" t="s">
        <v>176</v>
      </c>
      <c r="H118" s="22" t="s">
        <v>413</v>
      </c>
    </row>
  </sheetData>
  <sortState xmlns:xlrd2="http://schemas.microsoft.com/office/spreadsheetml/2017/richdata2" ref="A2:D54">
    <sortCondition ref="A2:A54"/>
  </sortState>
  <phoneticPr fontId="9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1E23-33C0-4AFA-A2AE-627E5851A27E}">
  <dimension ref="A1"/>
  <sheetViews>
    <sheetView workbookViewId="0">
      <selection activeCell="I15" sqref="I15"/>
    </sheetView>
  </sheetViews>
  <sheetFormatPr baseColWidth="10" defaultColWidth="10.710937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E D A A B Q S w M E F A A C A A g A M n 3 c V n s 5 o d i l A A A A 9 g A A A B I A H A B D b 2 5 m a W c v U G F j a 2 F n Z S 5 4 b W w g o h g A K K A U A A A A A A A A A A A A A A A A A A A A A A A A A A A A h Y 9 B D o I w F E S v Q r q n L S V R Q z 4 l x q 0 k J h r j t i k V G q E Y W i x 3 c + G R v I I Y R d 2 5 n D d v M X O / 3 i A b m j q 4 q M 7 q 1 q Q o w h Q F y s i 2 0 K Z M U e + O 4 Q J l H D Z C n k S p g l E 2 N h l s k a L K u X N C i P c e + x i 3 X U k Y p R E 5 5 O u t r F Q j 0 E f W / + V Q G + u E k Q p x 2 L / G c I a j a I 7 j G c M U y A Q h 1 + Y r s H H v s / 2 B s O p r 1 3 e K F y p c 7 o B M E c j 7 A 3 8 A U E s D B B Q A A g A I A D J 9 3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f d x W 2 h h R t 6 o A A A D k A A A A E w A c A E Z v c m 1 1 b G F z L 1 N l Y 3 R p b 2 4 x L m 0 g o h g A K K A U A A A A A A A A A A A A A A A A A A A A A A A A A A A A d Y 0 9 C o N A E I V 7 w T s s m 0 Z B B G u x k p A u E B R S i I U / L 0 R c d 8 M 4 C w b x N r l J L p Y N k j K v G X g / 3 8 z o e D B a F P t N U t / z v f n e E H p R N i 2 U Q i I y o c C + J 5 w u 9 m s 5 5 7 h 0 U H F u i a D 5 a m h s j R m D c K 3 O z Y R M / r a y 3 q r c a H a l O t o R B 3 n C + 6 V 7 E I N E + X x I h 3 N 9 h b i k R s 8 3 Q 1 N u l J 2 0 y z A H + 8 t o X W X B s C A F y 5 C R Y J c K x s L b F v r e o P / R 0 w 9 Q S w E C L Q A U A A I A C A A y f d x W e z m h 2 K U A A A D 2 A A A A E g A A A A A A A A A A A A A A A A A A A A A A Q 2 9 u Z m l n L 1 B h Y 2 t h Z 2 U u e G 1 s U E s B A i 0 A F A A C A A g A M n 3 c V g / K 6 a u k A A A A 6 Q A A A B M A A A A A A A A A A A A A A A A A 8 Q A A A F t D b 2 5 0 Z W 5 0 X 1 R 5 c G V z X S 5 4 b W x Q S w E C L Q A U A A I A C A A y f d x W 2 h h R t 6 o A A A D k A A A A E w A A A A A A A A A A A A A A A A D i A Q A A R m 9 y b X V s Y X M v U 2 V j d G l v b j E u b V B L B Q Y A A A A A A w A D A M I A A A D Z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j C A A A A A A A A A E I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l b G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T R U M T k 6 N D c 6 M T M u N j E 0 M T M 4 M 1 o i I C 8 + P E V u d H J 5 I F R 5 c G U 9 I k Z p b G x D b 2 x 1 b W 5 U e X B l c y I g V m F s d W U 9 I n N C Z z 0 9 I i A v P j x F b n R y e S B U e X B l P S J G a W x s Q 2 9 s d W 1 u T m F t Z X M i I F Z h b H V l P S J z W y Z x d W 9 0 O 1 N 0 Z X V l c m x l d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Q X V 0 b 1 J l b W 9 2 Z W R D b 2 x 1 b W 5 z M S 5 7 U 3 R l d W V y b G V 1 d G U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Z W x s Z T E v Q X V 0 b 1 J l b W 9 2 Z W R D b 2 x 1 b W 5 z M S 5 7 U 3 R l d W V y b G V 1 d G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V s b G U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M R V H l y U F J S a m X V s U 3 + u P a A A A A A A I A A A A A A B B m A A A A A Q A A I A A A A G K e V K v C U d q a 3 G a x Y A u S A L Y H 8 s t O a 8 A W O 4 r q F P K N M k x e A A A A A A 6 A A A A A A g A A I A A A A H 2 t b z F X I Y D o w d H W s Z K c 3 i R h P r d 0 / R b H Q 3 m Z Z G a d O N 3 u U A A A A N G u Z 2 G d o B O i q s y g e p L S z T 3 V Z h C y u 7 R x I u 7 3 6 b B 7 a T Q D a E R d / M e K d y + N H 8 b c / f 4 r Q 6 q O 4 M T k C s L F 9 2 4 r t D c A r L U P 8 E C B 4 r A G j d V A d I 2 3 g d s 2 Q A A A A O r K T S L G k K B u W F z h j M S E W F 8 V F U 0 K k q T z n X L 7 5 D 2 F Y 1 v b 5 6 f 3 6 2 Z u Q p Y B / q K 9 2 J C G X V R X 8 w i T y u 4 Y t / H N b E B V t s k = < / D a t a M a s h u p > 
</file>

<file path=customXml/itemProps1.xml><?xml version="1.0" encoding="utf-8"?>
<ds:datastoreItem xmlns:ds="http://schemas.openxmlformats.org/officeDocument/2006/customXml" ds:itemID="{D8546355-0D9A-4B56-94CF-F22507ED07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11</vt:i4>
      </vt:variant>
    </vt:vector>
  </HeadingPairs>
  <TitlesOfParts>
    <vt:vector size="18" baseType="lpstr">
      <vt:lpstr>AUT Bestenliste</vt:lpstr>
      <vt:lpstr>Attersee Dragon Challenge</vt:lpstr>
      <vt:lpstr>Wolfgangsee Dragon Challenge</vt:lpstr>
      <vt:lpstr>Salzkammergutpreis</vt:lpstr>
      <vt:lpstr>Drachen International Challenge</vt:lpstr>
      <vt:lpstr>Namen</vt:lpstr>
      <vt:lpstr>xxx</vt:lpstr>
      <vt:lpstr>'Attersee Dragon Challenge'!Andresen_Aksel</vt:lpstr>
      <vt:lpstr>'Drachen International Challenge'!Andresen_Aksel</vt:lpstr>
      <vt:lpstr>Salzkammergutpreis!Andresen_Aksel</vt:lpstr>
      <vt:lpstr>'Wolfgangsee Dragon Challenge'!Andresen_Aksel</vt:lpstr>
      <vt:lpstr>Andresen_Aksel</vt:lpstr>
      <vt:lpstr>Andresen_Aksel___UYCWg___DEN_425</vt:lpstr>
      <vt:lpstr>'Attersee Dragon Challenge'!Steuerleute___Club___Boot</vt:lpstr>
      <vt:lpstr>'Drachen International Challenge'!Steuerleute___Club___Boot</vt:lpstr>
      <vt:lpstr>Salzkammergutpreis!Steuerleute___Club___Boot</vt:lpstr>
      <vt:lpstr>'Wolfgangsee Dragon Challenge'!Steuerleute___Club___Boot</vt:lpstr>
      <vt:lpstr>Steuerleute___Club___Boot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 Apotheke</dc:creator>
  <cp:lastModifiedBy>Mittermayr Klaus</cp:lastModifiedBy>
  <cp:lastPrinted>2023-06-27T12:58:20Z</cp:lastPrinted>
  <dcterms:created xsi:type="dcterms:W3CDTF">2022-10-08T16:23:31Z</dcterms:created>
  <dcterms:modified xsi:type="dcterms:W3CDTF">2023-11-07T13:17:28Z</dcterms:modified>
</cp:coreProperties>
</file>